
<file path=[Content_Types].xml><?xml version="1.0" encoding="utf-8"?>
<Types xmlns="http://schemas.openxmlformats.org/package/2006/content-types">
  <Default Extension="xml" ContentType="application/vnd.openxmlformats-package.core-properties+xml"/>
  <Default Extension="rels" ContentType="application/vnd.openxmlformats-package.relationships+xml"/>
  <Default Extension="jpeg" ContentType="image/jpeg"/>
  <Default Extension="bin" ContentType="application/vnd.openxmlformats-officedocument.spreadsheetml.printerSettings"/>
  <Override PartName="/docMetadata/LabelInfo.xml" ContentType="application/vnd.ms-office.classificationlabels+xml"/>
  <Override PartName="/xl/workbook.xml" ContentType="application/vnd.openxmlformats-officedocument.spreadsheetml.sheet.main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theme/theme11.xml" ContentType="application/vnd.openxmlformats-officedocument.theme+xml"/>
  <Override PartName="/customXml/item2.xml" ContentType="application/xml"/>
  <Override PartName="/customXml/itemProps21.xml" ContentType="application/vnd.openxmlformats-officedocument.customXmlProperties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customXml/item12.xml" ContentType="application/xml"/>
  <Override PartName="/customXml/itemProps12.xml" ContentType="application/vnd.openxmlformats-officedocument.customXmlProperties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sharedStrings.xml" ContentType="application/vnd.openxmlformats-officedocument.spreadsheetml.sharedStrings+xml"/>
  <Override PartName="/xl/worksheets/sheet1010.xml" ContentType="application/vnd.openxmlformats-officedocument.spreadsheetml.worksheet+xml"/>
  <Override PartName="/xl/drawings/drawing1010.xml" ContentType="application/vnd.openxmlformats-officedocument.drawing+xml"/>
  <Override PartName="/customXml/item33.xml" ContentType="application/xml"/>
  <Override PartName="/customXml/itemProps33.xml" ContentType="application/vnd.openxmlformats-officedocument.customXmlProperties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912.xml" ContentType="application/vnd.openxmlformats-officedocument.spreadsheetml.worksheet+xml"/>
  <Override PartName="/xl/drawings/drawing912.xml" ContentType="application/vnd.openxmlformats-officedocument.drawing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&#65279;<?xml version="1.0" encoding="utf-8"?><Relationships xmlns="http://schemas.openxmlformats.org/package/2006/relationships"><Relationship Type="http://schemas.openxmlformats.org/package/2006/relationships/metadata/core-properties" Target="/docProps/core.xml" Id="rId3" /><Relationship Type="http://schemas.microsoft.com/office/2020/02/relationships/classificationlabels" Target="/docMetadata/LabelInfo.xml" Id="rId2" /><Relationship Type="http://schemas.openxmlformats.org/officeDocument/2006/relationships/officeDocument" Target="/xl/workbook.xml" Id="rId1" /><Relationship Type="http://schemas.openxmlformats.org/officeDocument/2006/relationships/custom-properties" Target="/docProps/custom.xml" Id="rId5" /><Relationship Type="http://schemas.openxmlformats.org/officeDocument/2006/relationships/extended-properties" Target="/docProps/app.xml" Id="rId4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C:\Users\mlwat\Dropbox (Personal)\Client Folders\Microsoft\Microsoft Office Template Project\02_Template Sent for MS Review\2024 Calendars\Excel\"/>
    </mc:Choice>
  </mc:AlternateContent>
  <bookViews>
    <workbookView xWindow="-108" yWindow="-108" windowWidth="23256" windowHeight="12720" tabRatio="889" xr2:uid="{00000000-000D-0000-FFFF-FFFF00000000}"/>
  </bookViews>
  <sheets>
    <sheet name="January" sheetId="31" r:id="rId1"/>
    <sheet name="February" sheetId="32" r:id="rId2"/>
    <sheet name="March" sheetId="33" r:id="rId3"/>
    <sheet name="April" sheetId="34" r:id="rId4"/>
    <sheet name="May" sheetId="35" r:id="rId5"/>
    <sheet name="June" sheetId="36" r:id="rId6"/>
    <sheet name="July" sheetId="19" r:id="rId7"/>
    <sheet name="August" sheetId="26" r:id="rId8"/>
    <sheet name="September" sheetId="28" r:id="rId9"/>
    <sheet name="October" sheetId="27" r:id="rId10"/>
    <sheet name="November" sheetId="29" r:id="rId11"/>
    <sheet name="December" sheetId="30" r:id="rId12"/>
  </sheets>
  <definedNames>
    <definedName name="CalendarYear">January!$N$3</definedName>
    <definedName name="DaysAndWeeks">{0,1,2,3,4,5,6} + {0;1;2;3;4;5}*7</definedName>
    <definedName name="_xlnm.Print_Area" localSheetId="0">January!$A:$L</definedName>
    <definedName name="WeekStart">January!$N$4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36" l="1" a="1"/>
  <c r="E14" i="36" s="1"/>
  <c r="D12" i="36" a="1"/>
  <c r="J12" i="36" s="1"/>
  <c r="D10" i="36" a="1"/>
  <c r="J10" i="36" s="1"/>
  <c r="D8" i="36" a="1"/>
  <c r="J8" i="36" s="1"/>
  <c r="D6" i="36" a="1"/>
  <c r="J6" i="36" s="1"/>
  <c r="D4" i="36" a="1"/>
  <c r="J4" i="36" s="1"/>
  <c r="D2" i="19"/>
  <c r="D6" i="36" l="1"/>
  <c r="D10" i="36"/>
  <c r="D14" i="36"/>
  <c r="E6" i="36"/>
  <c r="E12" i="36"/>
  <c r="F4" i="36"/>
  <c r="F6" i="36"/>
  <c r="F8" i="36"/>
  <c r="F10" i="36"/>
  <c r="F12" i="36"/>
  <c r="D4" i="36"/>
  <c r="D8" i="36"/>
  <c r="D12" i="36"/>
  <c r="E4" i="36"/>
  <c r="E8" i="36"/>
  <c r="E10" i="36"/>
  <c r="G4" i="36"/>
  <c r="G6" i="36"/>
  <c r="G8" i="36"/>
  <c r="G10" i="36"/>
  <c r="G12" i="36"/>
  <c r="H4" i="36"/>
  <c r="H6" i="36"/>
  <c r="H8" i="36"/>
  <c r="H10" i="36"/>
  <c r="H12" i="36"/>
  <c r="I6" i="36"/>
  <c r="I8" i="36"/>
  <c r="I10" i="36"/>
  <c r="I12" i="36"/>
  <c r="I4" i="36"/>
  <c r="D2" i="34"/>
  <c r="D2" i="33"/>
  <c r="D2" i="35"/>
  <c r="D2" i="26"/>
  <c r="D2" i="28"/>
  <c r="D2" i="27"/>
  <c r="D2" i="29"/>
  <c r="D2" i="32"/>
  <c r="D2" i="30"/>
  <c r="D2" i="36"/>
  <c r="D2" i="31"/>
  <c r="D3" i="36"/>
  <c r="D14" i="35" a="1"/>
  <c r="E14" i="35" s="1"/>
  <c r="D12" i="35" a="1"/>
  <c r="J12" i="35" s="1"/>
  <c r="D10" i="35" a="1"/>
  <c r="E10" i="35" s="1"/>
  <c r="D8" i="35" a="1"/>
  <c r="J8" i="35" s="1"/>
  <c r="D6" i="35" a="1"/>
  <c r="E6" i="35" s="1"/>
  <c r="D4" i="35" a="1"/>
  <c r="I4" i="35" s="1"/>
  <c r="D3" i="35"/>
  <c r="D14" i="34" a="1"/>
  <c r="E14" i="34" s="1"/>
  <c r="D12" i="34" a="1"/>
  <c r="I12" i="34" s="1"/>
  <c r="D10" i="34" a="1"/>
  <c r="E10" i="34" s="1"/>
  <c r="D8" i="34" a="1"/>
  <c r="I8" i="34" s="1"/>
  <c r="D6" i="34" a="1"/>
  <c r="E6" i="34" s="1"/>
  <c r="D4" i="34" a="1"/>
  <c r="J4" i="34" s="1"/>
  <c r="J3" i="34" s="1"/>
  <c r="D3" i="34"/>
  <c r="D12" i="32" a="1"/>
  <c r="J12" i="32" s="1"/>
  <c r="D12" i="33" a="1"/>
  <c r="J12" i="33" s="1"/>
  <c r="D14" i="33" a="1"/>
  <c r="E14" i="33" s="1"/>
  <c r="D10" i="33" a="1"/>
  <c r="E10" i="33" s="1"/>
  <c r="D8" i="33" a="1"/>
  <c r="J8" i="33" s="1"/>
  <c r="D6" i="33" a="1"/>
  <c r="E6" i="33" s="1"/>
  <c r="D4" i="33" a="1"/>
  <c r="J4" i="33" s="1"/>
  <c r="J3" i="33" s="1"/>
  <c r="D3" i="33"/>
  <c r="D10" i="32" a="1"/>
  <c r="J10" i="32" s="1"/>
  <c r="D6" i="32" a="1"/>
  <c r="J6" i="32" s="1"/>
  <c r="D14" i="32" a="1"/>
  <c r="E14" i="32" s="1"/>
  <c r="D8" i="32" a="1"/>
  <c r="H8" i="32" s="1"/>
  <c r="D4" i="32" a="1"/>
  <c r="F4" i="32" s="1"/>
  <c r="D3" i="32"/>
  <c r="D14" i="31" a="1"/>
  <c r="E14" i="31" s="1"/>
  <c r="D12" i="31" a="1"/>
  <c r="H12" i="31" s="1"/>
  <c r="D10" i="31" a="1"/>
  <c r="J10" i="31" s="1"/>
  <c r="D8" i="31" a="1"/>
  <c r="H8" i="31" s="1"/>
  <c r="D6" i="31" a="1"/>
  <c r="J6" i="31" s="1"/>
  <c r="D4" i="31" a="1"/>
  <c r="H4" i="31" s="1"/>
  <c r="D3" i="31"/>
  <c r="D14" i="30" a="1"/>
  <c r="E14" i="30" s="1"/>
  <c r="D12" i="30" a="1"/>
  <c r="J12" i="30" s="1"/>
  <c r="D10" i="30" a="1"/>
  <c r="J10" i="30" s="1"/>
  <c r="D8" i="30" a="1"/>
  <c r="J8" i="30" s="1"/>
  <c r="D6" i="30" a="1"/>
  <c r="J6" i="30" s="1"/>
  <c r="D4" i="30" a="1"/>
  <c r="J4" i="30" s="1"/>
  <c r="J3" i="30" s="1"/>
  <c r="D3" i="30"/>
  <c r="D6" i="27" a="1"/>
  <c r="J6" i="27" s="1"/>
  <c r="D12" i="27" a="1"/>
  <c r="J12" i="27" s="1"/>
  <c r="D14" i="27" a="1"/>
  <c r="E14" i="27" s="1"/>
  <c r="D10" i="27" a="1"/>
  <c r="E10" i="27" s="1"/>
  <c r="D8" i="27" a="1"/>
  <c r="H8" i="27" s="1"/>
  <c r="D4" i="27" a="1"/>
  <c r="H4" i="27" s="1"/>
  <c r="D6" i="29" a="1"/>
  <c r="J6" i="29" s="1"/>
  <c r="D12" i="29" a="1"/>
  <c r="I12" i="29" s="1"/>
  <c r="D14" i="29" a="1"/>
  <c r="E14" i="29" s="1"/>
  <c r="D10" i="29" a="1"/>
  <c r="E10" i="29" s="1"/>
  <c r="D8" i="29" a="1"/>
  <c r="F8" i="29" s="1"/>
  <c r="D4" i="29" a="1"/>
  <c r="F4" i="29" s="1"/>
  <c r="D3" i="29"/>
  <c r="D14" i="28" a="1"/>
  <c r="D14" i="28" s="1"/>
  <c r="D12" i="28" a="1"/>
  <c r="H12" i="28" s="1"/>
  <c r="D10" i="28" a="1"/>
  <c r="D10" i="28" s="1"/>
  <c r="D8" i="28" a="1"/>
  <c r="H8" i="28" s="1"/>
  <c r="D6" i="28" a="1"/>
  <c r="D6" i="28" s="1"/>
  <c r="D4" i="28" a="1"/>
  <c r="H4" i="28" s="1"/>
  <c r="H3" i="28" s="1"/>
  <c r="D3" i="28"/>
  <c r="D3" i="27"/>
  <c r="D14" i="26" a="1"/>
  <c r="E14" i="26" s="1"/>
  <c r="D12" i="26" a="1"/>
  <c r="J12" i="26" s="1"/>
  <c r="D10" i="26" a="1"/>
  <c r="E10" i="26" s="1"/>
  <c r="D8" i="26" a="1"/>
  <c r="J8" i="26" s="1"/>
  <c r="D6" i="26" a="1"/>
  <c r="E6" i="26" s="1"/>
  <c r="D4" i="26" a="1"/>
  <c r="J4" i="26" s="1"/>
  <c r="J3" i="26" s="1"/>
  <c r="D3" i="26"/>
  <c r="F6" i="34" l="1"/>
  <c r="I4" i="31"/>
  <c r="I3" i="31" s="1"/>
  <c r="G6" i="34"/>
  <c r="E3" i="36"/>
  <c r="F3" i="36"/>
  <c r="G3" i="36"/>
  <c r="J3" i="36"/>
  <c r="H3" i="36"/>
  <c r="I3" i="36"/>
  <c r="I8" i="35"/>
  <c r="F10" i="35"/>
  <c r="G6" i="35"/>
  <c r="H6" i="35"/>
  <c r="H10" i="35"/>
  <c r="I6" i="35"/>
  <c r="I10" i="35"/>
  <c r="J6" i="35"/>
  <c r="D4" i="35"/>
  <c r="D8" i="35"/>
  <c r="D12" i="35"/>
  <c r="E4" i="35"/>
  <c r="E3" i="35" s="1"/>
  <c r="E8" i="35"/>
  <c r="E12" i="35"/>
  <c r="F4" i="35"/>
  <c r="F3" i="35" s="1"/>
  <c r="F8" i="35"/>
  <c r="F12" i="35"/>
  <c r="F6" i="35"/>
  <c r="G10" i="35"/>
  <c r="J10" i="35"/>
  <c r="G4" i="35"/>
  <c r="G3" i="35" s="1"/>
  <c r="G8" i="35"/>
  <c r="G12" i="35"/>
  <c r="H4" i="35"/>
  <c r="H3" i="35" s="1"/>
  <c r="H8" i="35"/>
  <c r="H12" i="35"/>
  <c r="I12" i="35"/>
  <c r="J4" i="35"/>
  <c r="J3" i="35" s="1"/>
  <c r="D6" i="35"/>
  <c r="D10" i="35"/>
  <c r="D14" i="35"/>
  <c r="J8" i="34"/>
  <c r="F10" i="34"/>
  <c r="G10" i="34"/>
  <c r="H6" i="33"/>
  <c r="H10" i="34"/>
  <c r="I10" i="34"/>
  <c r="J10" i="34"/>
  <c r="J12" i="34"/>
  <c r="I3" i="35"/>
  <c r="H6" i="34"/>
  <c r="I6" i="34"/>
  <c r="J6" i="34"/>
  <c r="D4" i="34"/>
  <c r="D8" i="34"/>
  <c r="D12" i="34"/>
  <c r="E4" i="34"/>
  <c r="E3" i="34" s="1"/>
  <c r="E8" i="34"/>
  <c r="E12" i="34"/>
  <c r="F4" i="34"/>
  <c r="F3" i="34" s="1"/>
  <c r="F8" i="34"/>
  <c r="F12" i="34"/>
  <c r="G4" i="34"/>
  <c r="G3" i="34" s="1"/>
  <c r="G8" i="34"/>
  <c r="G12" i="34"/>
  <c r="H4" i="34"/>
  <c r="H3" i="34" s="1"/>
  <c r="H8" i="34"/>
  <c r="H12" i="34"/>
  <c r="I4" i="34"/>
  <c r="I3" i="34" s="1"/>
  <c r="D6" i="34"/>
  <c r="D10" i="34"/>
  <c r="D14" i="34"/>
  <c r="G6" i="33"/>
  <c r="I6" i="33"/>
  <c r="J6" i="33"/>
  <c r="D12" i="32"/>
  <c r="E12" i="32"/>
  <c r="F12" i="32"/>
  <c r="G12" i="32"/>
  <c r="H12" i="32"/>
  <c r="I12" i="32"/>
  <c r="D12" i="33"/>
  <c r="E12" i="33"/>
  <c r="F12" i="33"/>
  <c r="G12" i="33"/>
  <c r="H12" i="33"/>
  <c r="I12" i="33"/>
  <c r="J10" i="33"/>
  <c r="F4" i="33"/>
  <c r="F3" i="33" s="1"/>
  <c r="F8" i="33"/>
  <c r="G4" i="33"/>
  <c r="G3" i="33" s="1"/>
  <c r="G8" i="33"/>
  <c r="H4" i="33"/>
  <c r="H3" i="33" s="1"/>
  <c r="H8" i="33"/>
  <c r="I4" i="33"/>
  <c r="I3" i="33" s="1"/>
  <c r="I8" i="33"/>
  <c r="F6" i="33"/>
  <c r="F10" i="33"/>
  <c r="H10" i="33"/>
  <c r="D4" i="33"/>
  <c r="D8" i="33"/>
  <c r="E4" i="33"/>
  <c r="E3" i="33" s="1"/>
  <c r="E8" i="33"/>
  <c r="G10" i="33"/>
  <c r="I10" i="33"/>
  <c r="D6" i="33"/>
  <c r="D10" i="33"/>
  <c r="D14" i="33"/>
  <c r="D10" i="32"/>
  <c r="E10" i="32"/>
  <c r="F10" i="32"/>
  <c r="G10" i="32"/>
  <c r="H10" i="32"/>
  <c r="I10" i="32"/>
  <c r="D6" i="32"/>
  <c r="E6" i="32"/>
  <c r="F6" i="32"/>
  <c r="I6" i="32"/>
  <c r="G6" i="32"/>
  <c r="H6" i="32"/>
  <c r="F8" i="32"/>
  <c r="G4" i="32"/>
  <c r="G3" i="32" s="1"/>
  <c r="H4" i="32"/>
  <c r="H3" i="32" s="1"/>
  <c r="I4" i="32"/>
  <c r="I3" i="32" s="1"/>
  <c r="I8" i="32"/>
  <c r="J4" i="32"/>
  <c r="J3" i="32" s="1"/>
  <c r="J8" i="32"/>
  <c r="D4" i="32"/>
  <c r="D8" i="32"/>
  <c r="E4" i="32"/>
  <c r="E3" i="32" s="1"/>
  <c r="E8" i="32"/>
  <c r="G8" i="32"/>
  <c r="D14" i="32"/>
  <c r="J4" i="31"/>
  <c r="J3" i="31" s="1"/>
  <c r="I8" i="31"/>
  <c r="J8" i="31"/>
  <c r="F3" i="32"/>
  <c r="I12" i="31"/>
  <c r="J12" i="31"/>
  <c r="D6" i="31"/>
  <c r="D10" i="31"/>
  <c r="D14" i="31"/>
  <c r="E6" i="31"/>
  <c r="E10" i="31"/>
  <c r="F6" i="31"/>
  <c r="F10" i="31"/>
  <c r="G6" i="31"/>
  <c r="G10" i="31"/>
  <c r="H6" i="31"/>
  <c r="H10" i="31"/>
  <c r="I6" i="31"/>
  <c r="I10" i="31"/>
  <c r="D4" i="31"/>
  <c r="D8" i="31"/>
  <c r="D12" i="31"/>
  <c r="E4" i="31"/>
  <c r="E3" i="31" s="1"/>
  <c r="E8" i="31"/>
  <c r="E12" i="31"/>
  <c r="F4" i="31"/>
  <c r="F3" i="31" s="1"/>
  <c r="F8" i="31"/>
  <c r="F12" i="31"/>
  <c r="G4" i="31"/>
  <c r="G3" i="31" s="1"/>
  <c r="G8" i="31"/>
  <c r="G12" i="31"/>
  <c r="H3" i="31"/>
  <c r="D6" i="30"/>
  <c r="D14" i="30"/>
  <c r="E6" i="30"/>
  <c r="H10" i="30"/>
  <c r="E4" i="30"/>
  <c r="E3" i="30" s="1"/>
  <c r="E12" i="30"/>
  <c r="D10" i="30"/>
  <c r="E10" i="30"/>
  <c r="F6" i="30"/>
  <c r="F10" i="30"/>
  <c r="G6" i="30"/>
  <c r="G10" i="30"/>
  <c r="H6" i="30"/>
  <c r="I6" i="30"/>
  <c r="I10" i="30"/>
  <c r="F12" i="30"/>
  <c r="D8" i="30"/>
  <c r="F4" i="30"/>
  <c r="F3" i="30" s="1"/>
  <c r="F8" i="30"/>
  <c r="G8" i="30"/>
  <c r="H4" i="30"/>
  <c r="H3" i="30" s="1"/>
  <c r="H12" i="30"/>
  <c r="I4" i="30"/>
  <c r="I3" i="30" s="1"/>
  <c r="I8" i="30"/>
  <c r="I12" i="30"/>
  <c r="D4" i="30"/>
  <c r="D12" i="30"/>
  <c r="E8" i="30"/>
  <c r="G4" i="30"/>
  <c r="G3" i="30" s="1"/>
  <c r="G12" i="30"/>
  <c r="H8" i="30"/>
  <c r="I4" i="28"/>
  <c r="I3" i="28" s="1"/>
  <c r="J4" i="28"/>
  <c r="J3" i="28" s="1"/>
  <c r="I8" i="27"/>
  <c r="J12" i="28"/>
  <c r="D6" i="27"/>
  <c r="E6" i="27"/>
  <c r="F6" i="27"/>
  <c r="G6" i="27"/>
  <c r="H6" i="27"/>
  <c r="I6" i="27"/>
  <c r="D12" i="27"/>
  <c r="E12" i="27"/>
  <c r="G12" i="27"/>
  <c r="H12" i="27"/>
  <c r="I12" i="27"/>
  <c r="F12" i="27"/>
  <c r="F10" i="27"/>
  <c r="D4" i="27"/>
  <c r="D8" i="27"/>
  <c r="E4" i="27"/>
  <c r="E3" i="27" s="1"/>
  <c r="E8" i="27"/>
  <c r="F4" i="27"/>
  <c r="F3" i="27" s="1"/>
  <c r="F8" i="27"/>
  <c r="I4" i="27"/>
  <c r="I3" i="27" s="1"/>
  <c r="J4" i="27"/>
  <c r="J3" i="27" s="1"/>
  <c r="J8" i="27"/>
  <c r="G10" i="27"/>
  <c r="H10" i="27"/>
  <c r="I10" i="27"/>
  <c r="J10" i="27"/>
  <c r="G4" i="27"/>
  <c r="G3" i="27" s="1"/>
  <c r="G8" i="27"/>
  <c r="D14" i="27"/>
  <c r="D10" i="27"/>
  <c r="G6" i="29"/>
  <c r="H6" i="29"/>
  <c r="D6" i="29"/>
  <c r="I6" i="29"/>
  <c r="E6" i="29"/>
  <c r="F6" i="29"/>
  <c r="E12" i="29"/>
  <c r="D12" i="29"/>
  <c r="F12" i="29"/>
  <c r="G12" i="29"/>
  <c r="H12" i="29"/>
  <c r="J12" i="29"/>
  <c r="G4" i="29"/>
  <c r="G3" i="29" s="1"/>
  <c r="G8" i="29"/>
  <c r="H4" i="29"/>
  <c r="H3" i="29" s="1"/>
  <c r="H8" i="29"/>
  <c r="I4" i="29"/>
  <c r="I3" i="29" s="1"/>
  <c r="I8" i="29"/>
  <c r="J4" i="29"/>
  <c r="J3" i="29" s="1"/>
  <c r="J8" i="29"/>
  <c r="F10" i="29"/>
  <c r="G10" i="29"/>
  <c r="H10" i="29"/>
  <c r="I10" i="29"/>
  <c r="J10" i="29"/>
  <c r="D4" i="29"/>
  <c r="E4" i="29"/>
  <c r="E3" i="29" s="1"/>
  <c r="E8" i="29"/>
  <c r="D8" i="29"/>
  <c r="D10" i="29"/>
  <c r="D14" i="29"/>
  <c r="I8" i="28"/>
  <c r="J8" i="28"/>
  <c r="F3" i="29"/>
  <c r="I12" i="28"/>
  <c r="F6" i="28"/>
  <c r="F10" i="28"/>
  <c r="I10" i="28"/>
  <c r="J6" i="28"/>
  <c r="J10" i="28"/>
  <c r="D4" i="28"/>
  <c r="D8" i="28"/>
  <c r="D12" i="28"/>
  <c r="H6" i="28"/>
  <c r="H10" i="28"/>
  <c r="I6" i="28"/>
  <c r="E4" i="28"/>
  <c r="E3" i="28" s="1"/>
  <c r="E8" i="28"/>
  <c r="E12" i="28"/>
  <c r="E6" i="28"/>
  <c r="E10" i="28"/>
  <c r="E14" i="28"/>
  <c r="G6" i="28"/>
  <c r="G10" i="28"/>
  <c r="F4" i="28"/>
  <c r="F3" i="28" s="1"/>
  <c r="F8" i="28"/>
  <c r="F12" i="28"/>
  <c r="G4" i="28"/>
  <c r="G3" i="28" s="1"/>
  <c r="G8" i="28"/>
  <c r="G12" i="28"/>
  <c r="F6" i="26"/>
  <c r="G6" i="26"/>
  <c r="H6" i="26"/>
  <c r="I6" i="26"/>
  <c r="F10" i="26"/>
  <c r="G10" i="26"/>
  <c r="H10" i="26"/>
  <c r="I10" i="26"/>
  <c r="H3" i="27"/>
  <c r="D4" i="26"/>
  <c r="D8" i="26"/>
  <c r="D12" i="26"/>
  <c r="E4" i="26"/>
  <c r="E3" i="26" s="1"/>
  <c r="E8" i="26"/>
  <c r="E12" i="26"/>
  <c r="F4" i="26"/>
  <c r="F3" i="26" s="1"/>
  <c r="F8" i="26"/>
  <c r="F12" i="26"/>
  <c r="G4" i="26"/>
  <c r="G3" i="26" s="1"/>
  <c r="G8" i="26"/>
  <c r="G12" i="26"/>
  <c r="H4" i="26"/>
  <c r="H3" i="26" s="1"/>
  <c r="H8" i="26"/>
  <c r="H12" i="26"/>
  <c r="J6" i="26"/>
  <c r="J10" i="26"/>
  <c r="I4" i="26"/>
  <c r="I3" i="26" s="1"/>
  <c r="I8" i="26"/>
  <c r="I12" i="26"/>
  <c r="D6" i="26"/>
  <c r="D10" i="26"/>
  <c r="D14" i="26"/>
  <c r="D3" i="19" l="1"/>
  <c r="D12" i="19" l="1" a="1"/>
  <c r="D14" i="19" a="1"/>
  <c r="D10" i="19" a="1"/>
  <c r="D8" i="19" a="1"/>
  <c r="D6" i="19" a="1"/>
  <c r="D4" i="19" a="1"/>
  <c r="I8" i="19" l="1"/>
  <c r="E8" i="19"/>
  <c r="H8" i="19"/>
  <c r="D8" i="19"/>
  <c r="G8" i="19"/>
  <c r="J8" i="19"/>
  <c r="F8" i="19"/>
  <c r="I10" i="19"/>
  <c r="E10" i="19"/>
  <c r="H10" i="19"/>
  <c r="D10" i="19"/>
  <c r="G10" i="19"/>
  <c r="J10" i="19"/>
  <c r="F10" i="19"/>
  <c r="I4" i="19"/>
  <c r="I3" i="19" s="1"/>
  <c r="E4" i="19"/>
  <c r="E3" i="19" s="1"/>
  <c r="H4" i="19"/>
  <c r="H3" i="19" s="1"/>
  <c r="D4" i="19"/>
  <c r="G4" i="19"/>
  <c r="G3" i="19" s="1"/>
  <c r="J4" i="19"/>
  <c r="J3" i="19" s="1"/>
  <c r="F4" i="19"/>
  <c r="F3" i="19" s="1"/>
  <c r="E14" i="19"/>
  <c r="D14" i="19"/>
  <c r="I6" i="19"/>
  <c r="E6" i="19"/>
  <c r="H6" i="19"/>
  <c r="D6" i="19"/>
  <c r="G6" i="19"/>
  <c r="J6" i="19"/>
  <c r="F6" i="19"/>
  <c r="I12" i="19"/>
  <c r="E12" i="19"/>
  <c r="G12" i="19"/>
  <c r="H12" i="19"/>
  <c r="D12" i="19"/>
  <c r="J12" i="19"/>
  <c r="F12" i="19"/>
</calcChain>
</file>

<file path=xl/sharedStrings.xml><?xml version="1.0" encoding="utf-8"?>
<sst xmlns="http://schemas.openxmlformats.org/spreadsheetml/2006/main" count="40" uniqueCount="18">
  <si>
    <t>NOTES:</t>
  </si>
  <si>
    <t>YEAR</t>
  </si>
  <si>
    <t>SUN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</si>
  <si>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</si>
  <si>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</si>
  <si>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</si>
  <si>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</si>
  <si>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</si>
  <si>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</si>
  <si>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</si>
  <si>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</si>
  <si>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</si>
  <si>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</si>
  <si>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</si>
  <si>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</si>
  <si>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Calendar
 settings</t>
  </si>
  <si>
    <t>WEEK START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</si>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</sst>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"/>
    <numFmt numFmtId="165" formatCode=";;;"/>
  </numFmts>
  <fonts count="32" x14ac:knownFonts="1">
    <font>
      <sz val="11"/>
      <color theme="1" tint="4.9989318521683403E-2"/>
      <name val="Avenir Next LT Pro"/>
      <family val="2"/>
      <scheme val="minor"/>
    </font>
    <font>
      <sz val="11"/>
      <color theme="1"/>
      <name val="Avenir Next LT Pro"/>
      <family val="2"/>
      <scheme val="minor"/>
    </font>
    <font>
      <sz val="36"/>
      <color theme="0"/>
      <name val="Georgia"/>
      <family val="2"/>
      <scheme val="major"/>
    </font>
    <font>
      <sz val="12"/>
      <color theme="0"/>
      <name val="Georgia"/>
      <family val="2"/>
      <scheme val="major"/>
    </font>
    <font>
      <sz val="11"/>
      <color theme="3"/>
      <name val="Avenir Next LT Pro"/>
      <family val="2"/>
      <scheme val="minor"/>
    </font>
    <font>
      <sz val="11"/>
      <color theme="1" tint="4.9989318521683403E-2"/>
      <name val="Avenir Next LT Pro"/>
      <family val="2"/>
      <scheme val="minor"/>
    </font>
    <font>
      <sz val="16"/>
      <color theme="0"/>
      <name val="Avenir Next LT Pro"/>
      <family val="2"/>
      <scheme val="minor"/>
    </font>
    <font>
      <sz val="18"/>
      <color theme="0"/>
      <name val="Georgia"/>
      <family val="1"/>
      <scheme val="major"/>
    </font>
    <font>
      <sz val="12"/>
      <color theme="0"/>
      <name val="Avenir Next LT Pro"/>
      <family val="2"/>
      <scheme val="minor"/>
    </font>
    <font>
      <sz val="11"/>
      <color theme="0"/>
      <name val="Avenir Next LT Pro"/>
      <family val="2"/>
      <scheme val="minor"/>
    </font>
    <font>
      <sz val="11"/>
      <name val="Avenir Next LT Pro"/>
      <family val="2"/>
      <scheme val="minor"/>
    </font>
    <font>
      <sz val="11"/>
      <color theme="2" tint="-0.89996032593768116"/>
      <name val="Avenir Next LT Pro"/>
      <family val="2"/>
      <scheme val="minor"/>
    </font>
    <font>
      <sz val="10"/>
      <color theme="4" tint="-0.499984740745262"/>
      <name val="Avenir Next LT Pro"/>
      <family val="2"/>
      <scheme val="minor"/>
    </font>
    <font>
      <sz val="22"/>
      <color theme="4" tint="-0.499984740745262"/>
      <name val="Avenir Next LT Pro"/>
      <family val="2"/>
      <scheme val="minor"/>
    </font>
    <font>
      <sz val="22"/>
      <color theme="9" tint="-0.499984740745262"/>
      <name val="Avenir Next LT Pro"/>
      <family val="2"/>
      <scheme val="minor"/>
    </font>
    <font>
      <sz val="10"/>
      <color theme="9" tint="-0.499984740745262"/>
      <name val="Avenir Next LT Pro"/>
      <family val="2"/>
      <scheme val="minor"/>
    </font>
    <font>
      <sz val="22"/>
      <color theme="7" tint="-0.499984740745262"/>
      <name val="Avenir Next LT Pro"/>
      <family val="2"/>
      <scheme val="minor"/>
    </font>
    <font>
      <sz val="10"/>
      <color theme="7" tint="-0.499984740745262"/>
      <name val="Avenir Next LT Pro"/>
      <family val="2"/>
      <scheme val="minor"/>
    </font>
    <font>
      <sz val="11"/>
      <color theme="8" tint="-0.499984740745262"/>
      <name val="Avenir Next LT Pro"/>
      <family val="2"/>
      <scheme val="minor"/>
    </font>
    <font>
      <sz val="22"/>
      <color theme="8" tint="-0.499984740745262"/>
      <name val="Avenir Next LT Pro"/>
      <family val="2"/>
      <scheme val="minor"/>
    </font>
    <font>
      <sz val="10"/>
      <color theme="8" tint="-0.499984740745262"/>
      <name val="Avenir Next LT Pro"/>
      <family val="2"/>
      <scheme val="minor"/>
    </font>
    <font>
      <sz val="11"/>
      <color theme="5" tint="-0.499984740745262"/>
      <name val="Avenir Next LT Pro"/>
      <family val="2"/>
      <scheme val="minor"/>
    </font>
    <font>
      <sz val="22"/>
      <color theme="5" tint="-0.499984740745262"/>
      <name val="Avenir Next LT Pro"/>
      <family val="2"/>
      <scheme val="minor"/>
    </font>
    <font>
      <sz val="10"/>
      <color theme="5" tint="-0.499984740745262"/>
      <name val="Avenir Next LT Pro"/>
      <family val="2"/>
      <scheme val="minor"/>
    </font>
    <font>
      <sz val="11"/>
      <color theme="6" tint="-0.499984740745262"/>
      <name val="Avenir Next LT Pro"/>
      <family val="2"/>
      <scheme val="minor"/>
    </font>
    <font>
      <sz val="22"/>
      <color theme="6" tint="-0.499984740745262"/>
      <name val="Avenir Next LT Pro"/>
      <family val="2"/>
      <scheme val="minor"/>
    </font>
    <font>
      <sz val="10"/>
      <color theme="6" tint="-0.499984740745262"/>
      <name val="Avenir Next LT Pro"/>
      <family val="2"/>
      <scheme val="minor"/>
    </font>
    <font>
      <sz val="14"/>
      <color theme="0"/>
      <name val="Avenir Next LT Pro"/>
      <family val="2"/>
      <scheme val="minor"/>
    </font>
    <font>
      <sz val="14"/>
      <color theme="1" tint="4.9989318521683403E-2"/>
      <name val="Avenir Next LT Pro"/>
      <family val="2"/>
      <scheme val="minor"/>
    </font>
    <font>
      <sz val="10"/>
      <name val="Avenir Next LT Pro"/>
      <family val="2"/>
      <scheme val="minor"/>
    </font>
    <font>
      <sz val="10"/>
      <color theme="2" tint="-0.89996032593768116"/>
      <name val="Avenir Next LT Pro"/>
      <family val="2"/>
      <scheme val="minor"/>
    </font>
    <font>
      <sz val="11"/>
      <color theme="1" tint="0.499984740745262"/>
      <name val="Avenir Next LT Pro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gradientFill>
        <stop position="0">
          <color theme="3"/>
        </stop>
        <stop position="0.5">
          <color theme="3" tint="0.40000610370189521"/>
        </stop>
        <stop position="1">
          <color theme="3"/>
        </stop>
      </gradientFill>
    </fill>
    <fill>
      <patternFill patternType="solid">
        <fgColor theme="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499984740745262"/>
        <bgColor indexed="64"/>
      </patternFill>
    </fill>
  </fills>
  <borders count="7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8" tint="-0.499984740745262"/>
      </left>
      <right/>
      <top/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ck">
        <color theme="4" tint="-0.499984740745262"/>
      </right>
      <top style="thick">
        <color theme="4" tint="-0.499984740745262"/>
      </top>
      <bottom/>
      <diagonal/>
    </border>
    <border>
      <left/>
      <right style="thick">
        <color theme="4" tint="-0.499984740745262"/>
      </right>
      <top/>
      <bottom/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ck">
        <color theme="4" tint="-0.499984740745262"/>
      </bottom>
      <diagonal/>
    </border>
    <border>
      <left/>
      <right style="thick">
        <color theme="4" tint="-0.499984740745262"/>
      </right>
      <top style="thin">
        <color theme="0" tint="-0.24994659260841701"/>
      </top>
      <bottom style="thick">
        <color theme="4" tint="-0.499984740745262"/>
      </bottom>
      <diagonal/>
    </border>
    <border>
      <left/>
      <right style="thin">
        <color theme="0" tint="-0.24994659260841701"/>
      </right>
      <top style="thick">
        <color theme="4" tint="-0.499984740745262"/>
      </top>
      <bottom style="thin">
        <color theme="0" tint="-0.24994659260841701"/>
      </bottom>
      <diagonal/>
    </border>
    <border>
      <left/>
      <right style="thick">
        <color theme="4" tint="-0.499984740745262"/>
      </right>
      <top style="thick">
        <color theme="4" tint="-0.499984740745262"/>
      </top>
      <bottom style="thin">
        <color theme="0" tint="-0.24994659260841701"/>
      </bottom>
      <diagonal/>
    </border>
    <border>
      <left style="thick">
        <color theme="4" tint="-0.499984740745262"/>
      </left>
      <right/>
      <top style="thick">
        <color theme="4" tint="-0.499984740745262"/>
      </top>
      <bottom/>
      <diagonal/>
    </border>
    <border>
      <left style="thick">
        <color theme="4" tint="-0.499984740745262"/>
      </left>
      <right/>
      <top/>
      <bottom style="thick">
        <color theme="4" tint="-0.499984740745262"/>
      </bottom>
      <diagonal/>
    </border>
    <border>
      <left/>
      <right/>
      <top style="thick">
        <color theme="4" tint="-0.499984740745262"/>
      </top>
      <bottom style="thin">
        <color theme="0" tint="-0.24994659260841701"/>
      </bottom>
      <diagonal/>
    </border>
    <border>
      <left style="thick">
        <color theme="4" tint="-0.499984740745262"/>
      </left>
      <right style="thick">
        <color theme="4" tint="-0.499984740745262"/>
      </right>
      <top style="thick">
        <color theme="4" tint="-0.499984740745262"/>
      </top>
      <bottom/>
      <diagonal/>
    </border>
    <border>
      <left style="thick">
        <color theme="4" tint="-0.499984740745262"/>
      </left>
      <right style="thick">
        <color theme="4" tint="-0.499984740745262"/>
      </right>
      <top/>
      <bottom style="thick">
        <color theme="4" tint="-0.499984740745262"/>
      </bottom>
      <diagonal/>
    </border>
    <border>
      <left style="thick">
        <color theme="4" tint="-0.499984740745262"/>
      </left>
      <right style="thick">
        <color theme="4" tint="-0.499984740745262"/>
      </right>
      <top/>
      <bottom/>
      <diagonal/>
    </border>
    <border>
      <left/>
      <right style="thick">
        <color theme="4" tint="-0.499984740745262"/>
      </right>
      <top/>
      <bottom style="thick">
        <color theme="4" tint="-0.499984740745262"/>
      </bottom>
      <diagonal/>
    </border>
    <border>
      <left/>
      <right style="thick">
        <color theme="9" tint="-0.499984740745262"/>
      </right>
      <top style="thick">
        <color theme="9" tint="-0.499984740745262"/>
      </top>
      <bottom/>
      <diagonal/>
    </border>
    <border>
      <left/>
      <right style="thick">
        <color theme="9" tint="-0.499984740745262"/>
      </right>
      <top/>
      <bottom/>
      <diagonal/>
    </border>
    <border>
      <left/>
      <right/>
      <top/>
      <bottom style="thick">
        <color theme="9" tint="-0.499984740745262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ck">
        <color theme="9" tint="-0.499984740745262"/>
      </bottom>
      <diagonal/>
    </border>
    <border>
      <left/>
      <right style="thick">
        <color theme="9" tint="-0.499984740745262"/>
      </right>
      <top style="thin">
        <color theme="0" tint="-0.24994659260841701"/>
      </top>
      <bottom style="thick">
        <color theme="9" tint="-0.499984740745262"/>
      </bottom>
      <diagonal/>
    </border>
    <border>
      <left style="thick">
        <color theme="9" tint="-0.499984740745262"/>
      </left>
      <right style="thick">
        <color theme="9" tint="-0.499984740745262"/>
      </right>
      <top style="thick">
        <color theme="9" tint="-0.499984740745262"/>
      </top>
      <bottom/>
      <diagonal/>
    </border>
    <border>
      <left style="thick">
        <color theme="9" tint="-0.499984740745262"/>
      </left>
      <right style="thick">
        <color theme="9" tint="-0.499984740745262"/>
      </right>
      <top/>
      <bottom/>
      <diagonal/>
    </border>
    <border>
      <left style="thick">
        <color theme="9" tint="-0.499984740745262"/>
      </left>
      <right style="thick">
        <color theme="9" tint="-0.499984740745262"/>
      </right>
      <top/>
      <bottom style="thick">
        <color theme="9" tint="-0.499984740745262"/>
      </bottom>
      <diagonal/>
    </border>
    <border>
      <left/>
      <right style="thick">
        <color theme="9" tint="-0.499984740745262"/>
      </right>
      <top/>
      <bottom style="thick">
        <color theme="9" tint="-0.499984740745262"/>
      </bottom>
      <diagonal/>
    </border>
    <border>
      <left/>
      <right style="thick">
        <color theme="9" tint="-0.499984740745262"/>
      </right>
      <top/>
      <bottom style="thin">
        <color theme="0" tint="-0.24994659260841701"/>
      </bottom>
      <diagonal/>
    </border>
    <border>
      <left/>
      <right style="thick">
        <color theme="7" tint="-0.499984740745262"/>
      </right>
      <top style="thick">
        <color theme="7" tint="-0.499984740745262"/>
      </top>
      <bottom/>
      <diagonal/>
    </border>
    <border>
      <left/>
      <right style="thick">
        <color theme="7" tint="-0.499984740745262"/>
      </right>
      <top/>
      <bottom/>
      <diagonal/>
    </border>
    <border>
      <left/>
      <right style="thick">
        <color theme="7" tint="-0.499984740745262"/>
      </right>
      <top/>
      <bottom style="thin">
        <color theme="0" tint="-0.24994659260841701"/>
      </bottom>
      <diagonal/>
    </border>
    <border>
      <left/>
      <right/>
      <top/>
      <bottom style="thick">
        <color theme="7" tint="-0.499984740745262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ck">
        <color theme="7" tint="-0.499984740745262"/>
      </bottom>
      <diagonal/>
    </border>
    <border>
      <left/>
      <right style="thick">
        <color theme="7" tint="-0.499984740745262"/>
      </right>
      <top style="thin">
        <color theme="0" tint="-0.24994659260841701"/>
      </top>
      <bottom style="thick">
        <color theme="7" tint="-0.499984740745262"/>
      </bottom>
      <diagonal/>
    </border>
    <border>
      <left style="thick">
        <color theme="7" tint="-0.499984740745262"/>
      </left>
      <right style="thick">
        <color theme="7" tint="-0.499984740745262"/>
      </right>
      <top style="thick">
        <color theme="7" tint="-0.499984740745262"/>
      </top>
      <bottom/>
      <diagonal/>
    </border>
    <border>
      <left style="thick">
        <color theme="7" tint="-0.499984740745262"/>
      </left>
      <right style="thick">
        <color theme="7" tint="-0.499984740745262"/>
      </right>
      <top/>
      <bottom/>
      <diagonal/>
    </border>
    <border>
      <left style="thick">
        <color theme="7" tint="-0.499984740745262"/>
      </left>
      <right style="thick">
        <color theme="7" tint="-0.499984740745262"/>
      </right>
      <top/>
      <bottom style="thick">
        <color theme="7" tint="-0.499984740745262"/>
      </bottom>
      <diagonal/>
    </border>
    <border>
      <left/>
      <right style="thick">
        <color theme="7" tint="-0.499984740745262"/>
      </right>
      <top/>
      <bottom style="thick">
        <color theme="7" tint="-0.499984740745262"/>
      </bottom>
      <diagonal/>
    </border>
    <border>
      <left/>
      <right style="thick">
        <color theme="8" tint="-0.499984740745262"/>
      </right>
      <top style="thick">
        <color theme="8" tint="-0.499984740745262"/>
      </top>
      <bottom/>
      <diagonal/>
    </border>
    <border>
      <left/>
      <right style="thick">
        <color theme="8" tint="-0.499984740745262"/>
      </right>
      <top/>
      <bottom/>
      <diagonal/>
    </border>
    <border>
      <left/>
      <right style="thick">
        <color theme="8" tint="-0.499984740745262"/>
      </right>
      <top/>
      <bottom style="thin">
        <color theme="0" tint="-0.24994659260841701"/>
      </bottom>
      <diagonal/>
    </border>
    <border>
      <left/>
      <right/>
      <top/>
      <bottom style="thick">
        <color theme="8" tint="-0.499984740745262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ck">
        <color theme="8" tint="-0.499984740745262"/>
      </bottom>
      <diagonal/>
    </border>
    <border>
      <left/>
      <right style="thick">
        <color theme="8" tint="-0.499984740745262"/>
      </right>
      <top style="thin">
        <color theme="0" tint="-0.24994659260841701"/>
      </top>
      <bottom style="thick">
        <color theme="8" tint="-0.499984740745262"/>
      </bottom>
      <diagonal/>
    </border>
    <border>
      <left style="thick">
        <color theme="8" tint="-0.499984740745262"/>
      </left>
      <right style="thick">
        <color theme="8" tint="-0.499984740745262"/>
      </right>
      <top style="thick">
        <color theme="8" tint="-0.499984740745262"/>
      </top>
      <bottom/>
      <diagonal/>
    </border>
    <border>
      <left style="thick">
        <color theme="8" tint="-0.499984740745262"/>
      </left>
      <right style="thick">
        <color theme="8" tint="-0.499984740745262"/>
      </right>
      <top/>
      <bottom/>
      <diagonal/>
    </border>
    <border>
      <left style="thick">
        <color theme="8" tint="-0.499984740745262"/>
      </left>
      <right style="thick">
        <color theme="8" tint="-0.499984740745262"/>
      </right>
      <top/>
      <bottom style="thick">
        <color theme="8" tint="-0.499984740745262"/>
      </bottom>
      <diagonal/>
    </border>
    <border>
      <left/>
      <right style="thick">
        <color theme="8" tint="-0.499984740745262"/>
      </right>
      <top/>
      <bottom style="thick">
        <color theme="8" tint="-0.499984740745262"/>
      </bottom>
      <diagonal/>
    </border>
    <border>
      <left/>
      <right style="thick">
        <color theme="5" tint="-0.499984740745262"/>
      </right>
      <top style="thick">
        <color theme="5" tint="-0.499984740745262"/>
      </top>
      <bottom/>
      <diagonal/>
    </border>
    <border>
      <left/>
      <right style="thick">
        <color theme="5" tint="-0.499984740745262"/>
      </right>
      <top/>
      <bottom/>
      <diagonal/>
    </border>
    <border>
      <left/>
      <right style="thick">
        <color theme="5" tint="-0.499984740745262"/>
      </right>
      <top/>
      <bottom style="thin">
        <color theme="0" tint="-0.24994659260841701"/>
      </bottom>
      <diagonal/>
    </border>
    <border>
      <left/>
      <right/>
      <top/>
      <bottom style="thick">
        <color theme="5" tint="-0.499984740745262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ck">
        <color theme="5" tint="-0.499984740745262"/>
      </bottom>
      <diagonal/>
    </border>
    <border>
      <left/>
      <right style="thick">
        <color theme="5" tint="-0.499984740745262"/>
      </right>
      <top style="thin">
        <color theme="0" tint="-0.24994659260841701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theme="5" tint="-0.499984740745262"/>
      </right>
      <top style="thick">
        <color theme="5" tint="-0.499984740745262"/>
      </top>
      <bottom/>
      <diagonal/>
    </border>
    <border>
      <left style="thick">
        <color theme="5" tint="-0.499984740745262"/>
      </left>
      <right style="thick">
        <color theme="5" tint="-0.499984740745262"/>
      </right>
      <top/>
      <bottom/>
      <diagonal/>
    </border>
    <border>
      <left style="thick">
        <color theme="5" tint="-0.499984740745262"/>
      </left>
      <right style="thick">
        <color theme="5" tint="-0.499984740745262"/>
      </right>
      <top/>
      <bottom style="thick">
        <color theme="5" tint="-0.499984740745262"/>
      </bottom>
      <diagonal/>
    </border>
    <border>
      <left/>
      <right style="thick">
        <color theme="5" tint="-0.499984740745262"/>
      </right>
      <top/>
      <bottom style="thick">
        <color theme="5" tint="-0.499984740745262"/>
      </bottom>
      <diagonal/>
    </border>
    <border>
      <left/>
      <right style="thick">
        <color theme="6" tint="-0.499984740745262"/>
      </right>
      <top style="thick">
        <color theme="6" tint="-0.499984740745262"/>
      </top>
      <bottom/>
      <diagonal/>
    </border>
    <border>
      <left/>
      <right style="thick">
        <color theme="6" tint="-0.499984740745262"/>
      </right>
      <top/>
      <bottom/>
      <diagonal/>
    </border>
    <border>
      <left/>
      <right style="thick">
        <color theme="6" tint="-0.499984740745262"/>
      </right>
      <top/>
      <bottom style="thin">
        <color theme="0" tint="-0.24994659260841701"/>
      </bottom>
      <diagonal/>
    </border>
    <border>
      <left/>
      <right/>
      <top/>
      <bottom style="thick">
        <color theme="6" tint="-0.499984740745262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ck">
        <color theme="6" tint="-0.499984740745262"/>
      </bottom>
      <diagonal/>
    </border>
    <border>
      <left/>
      <right style="thick">
        <color theme="6" tint="-0.499984740745262"/>
      </right>
      <top style="thin">
        <color theme="0" tint="-0.24994659260841701"/>
      </top>
      <bottom style="thick">
        <color theme="6" tint="-0.499984740745262"/>
      </bottom>
      <diagonal/>
    </border>
    <border>
      <left style="thick">
        <color theme="6" tint="-0.499984740745262"/>
      </left>
      <right style="thick">
        <color theme="6" tint="-0.499984740745262"/>
      </right>
      <top style="thick">
        <color theme="6" tint="-0.499984740745262"/>
      </top>
      <bottom/>
      <diagonal/>
    </border>
    <border>
      <left style="thick">
        <color theme="6" tint="-0.499984740745262"/>
      </left>
      <right style="thick">
        <color theme="6" tint="-0.499984740745262"/>
      </right>
      <top/>
      <bottom/>
      <diagonal/>
    </border>
    <border>
      <left style="thick">
        <color theme="6" tint="-0.499984740745262"/>
      </left>
      <right style="thick">
        <color theme="6" tint="-0.499984740745262"/>
      </right>
      <top/>
      <bottom style="thick">
        <color theme="6" tint="-0.499984740745262"/>
      </bottom>
      <diagonal/>
    </border>
    <border>
      <left/>
      <right style="thick">
        <color theme="6" tint="-0.499984740745262"/>
      </right>
      <top/>
      <bottom style="thick">
        <color theme="6" tint="-0.499984740745262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horizontal="left" vertical="center" wrapText="1" indent="1"/>
    </xf>
    <xf numFmtId="0" fontId="2" fillId="3" borderId="0" applyNumberFormat="0" applyBorder="0" applyAlignment="0" applyProtection="0"/>
    <xf numFmtId="0" fontId="7" fillId="3" borderId="0" applyNumberFormat="0" applyProtection="0">
      <alignment horizontal="center" vertical="top"/>
    </xf>
    <xf numFmtId="0" fontId="8" fillId="3" borderId="0" applyProtection="0">
      <alignment horizontal="left" indent="1"/>
    </xf>
    <xf numFmtId="0" fontId="3" fillId="4" borderId="5" applyNumberFormat="0" applyProtection="0">
      <alignment horizontal="center" vertical="center"/>
    </xf>
    <xf numFmtId="0" fontId="11" fillId="0" borderId="0" applyNumberFormat="0" applyProtection="0">
      <alignment horizontal="right" indent="1"/>
    </xf>
    <xf numFmtId="0" fontId="5" fillId="0" borderId="3" applyNumberFormat="0" applyFont="0" applyFill="0" applyAlignment="0" applyProtection="0">
      <alignment horizontal="left" vertical="center" wrapText="1" indent="1"/>
    </xf>
    <xf numFmtId="0" fontId="5" fillId="0" borderId="4" applyNumberFormat="0" applyFont="0" applyFill="0" applyAlignment="0" applyProtection="0">
      <alignment horizontal="left" vertical="center" wrapText="1" indent="1"/>
    </xf>
    <xf numFmtId="0" fontId="6" fillId="5" borderId="0" applyNumberFormat="0" applyBorder="0" applyProtection="0">
      <alignment horizontal="center"/>
    </xf>
    <xf numFmtId="164" fontId="4" fillId="0" borderId="1">
      <alignment horizontal="left" vertical="center" indent="1"/>
    </xf>
    <xf numFmtId="0" fontId="10" fillId="0" borderId="2" applyNumberFormat="0" applyFont="0" applyFill="0" applyAlignment="0" applyProtection="0"/>
    <xf numFmtId="0" fontId="9" fillId="0" borderId="0" applyFill="0" applyBorder="0">
      <alignment horizontal="center" vertical="center"/>
    </xf>
  </cellStyleXfs>
  <cellXfs count="123">
    <xf numFmtId="0" fontId="0" fillId="0" borderId="0" xfId="0">
      <alignment horizontal="left" vertical="center" wrapText="1" indent="1"/>
    </xf>
    <xf numFmtId="165" fontId="1" fillId="2" borderId="0" xfId="11" applyNumberFormat="1" applyFont="1" applyFill="1">
      <alignment horizontal="center" vertical="center"/>
    </xf>
    <xf numFmtId="165" fontId="1" fillId="0" borderId="0" xfId="11" applyNumberFormat="1" applyFont="1" applyFill="1">
      <alignment horizontal="center" vertical="center"/>
    </xf>
    <xf numFmtId="165" fontId="1" fillId="0" borderId="0" xfId="0" applyNumberFormat="1" applyFont="1">
      <alignment horizontal="left" vertical="center" wrapText="1" indent="1"/>
    </xf>
    <xf numFmtId="0" fontId="0" fillId="6" borderId="0" xfId="0" applyFill="1">
      <alignment horizontal="left" vertical="center" wrapText="1" indent="1"/>
    </xf>
    <xf numFmtId="165" fontId="1" fillId="6" borderId="0" xfId="11" applyNumberFormat="1" applyFont="1" applyFill="1">
      <alignment horizontal="center" vertical="center"/>
    </xf>
    <xf numFmtId="165" fontId="1" fillId="6" borderId="0" xfId="0" applyNumberFormat="1" applyFont="1" applyFill="1">
      <alignment horizontal="left" vertical="center" wrapText="1" indent="1"/>
    </xf>
    <xf numFmtId="0" fontId="12" fillId="6" borderId="0" xfId="3" applyFont="1" applyFill="1" applyAlignment="1">
      <alignment horizontal="center" vertical="center"/>
    </xf>
    <xf numFmtId="164" fontId="12" fillId="6" borderId="18" xfId="9" applyFont="1" applyFill="1" applyBorder="1">
      <alignment horizontal="left" vertical="center" indent="1"/>
    </xf>
    <xf numFmtId="164" fontId="12" fillId="6" borderId="8" xfId="9" applyFont="1" applyFill="1" applyBorder="1">
      <alignment horizontal="left" vertical="center" indent="1"/>
    </xf>
    <xf numFmtId="0" fontId="12" fillId="6" borderId="19" xfId="10" applyFont="1" applyFill="1" applyBorder="1" applyAlignment="1">
      <alignment horizontal="left" vertical="center" wrapText="1" indent="1"/>
    </xf>
    <xf numFmtId="0" fontId="12" fillId="6" borderId="21" xfId="10" applyFont="1" applyFill="1" applyBorder="1" applyAlignment="1">
      <alignment horizontal="left" vertical="center" wrapText="1" indent="1"/>
    </xf>
    <xf numFmtId="164" fontId="12" fillId="6" borderId="20" xfId="9" applyFont="1" applyFill="1" applyBorder="1">
      <alignment horizontal="left" vertical="center" indent="1"/>
    </xf>
    <xf numFmtId="164" fontId="12" fillId="6" borderId="9" xfId="9" applyFont="1" applyFill="1" applyBorder="1">
      <alignment horizontal="left" vertical="center" indent="1"/>
    </xf>
    <xf numFmtId="0" fontId="12" fillId="6" borderId="9" xfId="10" applyFont="1" applyFill="1" applyBorder="1" applyAlignment="1">
      <alignment horizontal="left" vertical="center" wrapText="1" indent="1"/>
    </xf>
    <xf numFmtId="164" fontId="12" fillId="6" borderId="15" xfId="9" applyFont="1" applyFill="1" applyBorder="1">
      <alignment horizontal="left" vertical="center" indent="1"/>
    </xf>
    <xf numFmtId="0" fontId="12" fillId="6" borderId="16" xfId="10" applyFont="1" applyFill="1" applyBorder="1" applyAlignment="1">
      <alignment horizontal="left" vertical="center" wrapText="1" indent="1"/>
    </xf>
    <xf numFmtId="0" fontId="13" fillId="6" borderId="0" xfId="0" applyFont="1" applyFill="1" applyAlignment="1">
      <alignment horizontal="left" vertical="center" wrapText="1"/>
    </xf>
    <xf numFmtId="0" fontId="13" fillId="6" borderId="0" xfId="0" applyFont="1" applyFill="1" applyAlignment="1">
      <alignment horizontal="right" vertical="center" wrapText="1"/>
    </xf>
    <xf numFmtId="165" fontId="1" fillId="8" borderId="0" xfId="11" applyNumberFormat="1" applyFont="1" applyFill="1">
      <alignment horizontal="center" vertical="center"/>
    </xf>
    <xf numFmtId="0" fontId="0" fillId="8" borderId="0" xfId="0" applyFill="1">
      <alignment horizontal="left" vertical="center" wrapText="1" indent="1"/>
    </xf>
    <xf numFmtId="165" fontId="1" fillId="8" borderId="0" xfId="0" applyNumberFormat="1" applyFont="1" applyFill="1">
      <alignment horizontal="left" vertical="center" wrapText="1" indent="1"/>
    </xf>
    <xf numFmtId="0" fontId="14" fillId="8" borderId="0" xfId="0" applyFont="1" applyFill="1" applyAlignment="1">
      <alignment horizontal="left" vertical="center" wrapText="1"/>
    </xf>
    <xf numFmtId="0" fontId="15" fillId="8" borderId="0" xfId="3" applyFont="1" applyFill="1" applyAlignment="1">
      <alignment horizontal="center" vertical="center"/>
    </xf>
    <xf numFmtId="164" fontId="15" fillId="8" borderId="22" xfId="9" applyFont="1" applyFill="1" applyBorder="1">
      <alignment horizontal="left" vertical="center" indent="1"/>
    </xf>
    <xf numFmtId="164" fontId="15" fillId="8" borderId="23" xfId="9" applyFont="1" applyFill="1" applyBorder="1">
      <alignment horizontal="left" vertical="center" indent="1"/>
    </xf>
    <xf numFmtId="164" fontId="15" fillId="8" borderId="27" xfId="9" applyFont="1" applyFill="1" applyBorder="1">
      <alignment horizontal="left" vertical="center" indent="1"/>
    </xf>
    <xf numFmtId="164" fontId="15" fillId="8" borderId="28" xfId="9" applyFont="1" applyFill="1" applyBorder="1">
      <alignment horizontal="left" vertical="center" indent="1"/>
    </xf>
    <xf numFmtId="0" fontId="15" fillId="8" borderId="29" xfId="10" applyFont="1" applyFill="1" applyBorder="1" applyAlignment="1">
      <alignment horizontal="left" vertical="center" wrapText="1" indent="1"/>
    </xf>
    <xf numFmtId="0" fontId="15" fillId="8" borderId="30" xfId="10" applyFont="1" applyFill="1" applyBorder="1" applyAlignment="1">
      <alignment horizontal="left" vertical="center" wrapText="1" indent="1"/>
    </xf>
    <xf numFmtId="165" fontId="1" fillId="9" borderId="0" xfId="11" applyNumberFormat="1" applyFont="1" applyFill="1">
      <alignment horizontal="center" vertical="center"/>
    </xf>
    <xf numFmtId="0" fontId="0" fillId="9" borderId="0" xfId="0" applyFill="1">
      <alignment horizontal="left" vertical="center" wrapText="1" indent="1"/>
    </xf>
    <xf numFmtId="165" fontId="1" fillId="9" borderId="0" xfId="0" applyNumberFormat="1" applyFont="1" applyFill="1">
      <alignment horizontal="left" vertical="center" wrapText="1" indent="1"/>
    </xf>
    <xf numFmtId="0" fontId="16" fillId="9" borderId="0" xfId="0" applyFont="1" applyFill="1" applyAlignment="1">
      <alignment horizontal="left" vertical="center" wrapText="1"/>
    </xf>
    <xf numFmtId="0" fontId="17" fillId="9" borderId="0" xfId="3" applyFont="1" applyFill="1" applyAlignment="1">
      <alignment horizontal="center" vertical="center"/>
    </xf>
    <xf numFmtId="164" fontId="17" fillId="9" borderId="32" xfId="9" applyFont="1" applyFill="1" applyBorder="1">
      <alignment horizontal="left" vertical="center" indent="1"/>
    </xf>
    <xf numFmtId="164" fontId="17" fillId="9" borderId="33" xfId="9" applyFont="1" applyFill="1" applyBorder="1">
      <alignment horizontal="left" vertical="center" indent="1"/>
    </xf>
    <xf numFmtId="164" fontId="17" fillId="9" borderId="38" xfId="9" applyFont="1" applyFill="1" applyBorder="1">
      <alignment horizontal="left" vertical="center" indent="1"/>
    </xf>
    <xf numFmtId="164" fontId="17" fillId="9" borderId="39" xfId="9" applyFont="1" applyFill="1" applyBorder="1">
      <alignment horizontal="left" vertical="center" indent="1"/>
    </xf>
    <xf numFmtId="0" fontId="17" fillId="9" borderId="40" xfId="10" applyFont="1" applyFill="1" applyBorder="1" applyAlignment="1">
      <alignment horizontal="left" vertical="center" wrapText="1" indent="1"/>
    </xf>
    <xf numFmtId="0" fontId="17" fillId="9" borderId="41" xfId="10" applyFont="1" applyFill="1" applyBorder="1" applyAlignment="1">
      <alignment horizontal="left" vertical="center" wrapText="1" indent="1"/>
    </xf>
    <xf numFmtId="165" fontId="18" fillId="10" borderId="0" xfId="11" applyNumberFormat="1" applyFont="1" applyFill="1">
      <alignment horizontal="center" vertical="center"/>
    </xf>
    <xf numFmtId="0" fontId="19" fillId="10" borderId="0" xfId="0" applyFont="1" applyFill="1" applyAlignment="1">
      <alignment horizontal="left" vertical="center" wrapText="1"/>
    </xf>
    <xf numFmtId="0" fontId="18" fillId="10" borderId="0" xfId="0" applyFont="1" applyFill="1">
      <alignment horizontal="left" vertical="center" wrapText="1" indent="1"/>
    </xf>
    <xf numFmtId="0" fontId="20" fillId="10" borderId="0" xfId="3" applyFont="1" applyFill="1" applyAlignment="1">
      <alignment horizontal="center" vertical="center"/>
    </xf>
    <xf numFmtId="165" fontId="18" fillId="10" borderId="0" xfId="0" applyNumberFormat="1" applyFont="1" applyFill="1">
      <alignment horizontal="left" vertical="center" wrapText="1" indent="1"/>
    </xf>
    <xf numFmtId="164" fontId="20" fillId="10" borderId="42" xfId="9" applyFont="1" applyFill="1" applyBorder="1">
      <alignment horizontal="left" vertical="center" indent="1"/>
    </xf>
    <xf numFmtId="164" fontId="20" fillId="10" borderId="43" xfId="9" applyFont="1" applyFill="1" applyBorder="1">
      <alignment horizontal="left" vertical="center" indent="1"/>
    </xf>
    <xf numFmtId="164" fontId="20" fillId="10" borderId="48" xfId="9" applyFont="1" applyFill="1" applyBorder="1">
      <alignment horizontal="left" vertical="center" indent="1"/>
    </xf>
    <xf numFmtId="164" fontId="20" fillId="10" borderId="49" xfId="9" applyFont="1" applyFill="1" applyBorder="1">
      <alignment horizontal="left" vertical="center" indent="1"/>
    </xf>
    <xf numFmtId="0" fontId="20" fillId="10" borderId="50" xfId="10" applyFont="1" applyFill="1" applyBorder="1" applyAlignment="1">
      <alignment horizontal="left" vertical="center" wrapText="1" indent="1"/>
    </xf>
    <xf numFmtId="0" fontId="20" fillId="10" borderId="51" xfId="10" applyFont="1" applyFill="1" applyBorder="1" applyAlignment="1">
      <alignment horizontal="left" vertical="center" wrapText="1" indent="1"/>
    </xf>
    <xf numFmtId="165" fontId="21" fillId="7" borderId="0" xfId="11" applyNumberFormat="1" applyFont="1" applyFill="1">
      <alignment horizontal="center" vertical="center"/>
    </xf>
    <xf numFmtId="0" fontId="22" fillId="7" borderId="0" xfId="0" applyFont="1" applyFill="1" applyAlignment="1">
      <alignment horizontal="left" vertical="center" wrapText="1"/>
    </xf>
    <xf numFmtId="0" fontId="21" fillId="7" borderId="0" xfId="0" applyFont="1" applyFill="1">
      <alignment horizontal="left" vertical="center" wrapText="1" indent="1"/>
    </xf>
    <xf numFmtId="0" fontId="23" fillId="7" borderId="0" xfId="3" applyFont="1" applyFill="1" applyAlignment="1">
      <alignment horizontal="center" vertical="center"/>
    </xf>
    <xf numFmtId="165" fontId="21" fillId="7" borderId="0" xfId="0" applyNumberFormat="1" applyFont="1" applyFill="1">
      <alignment horizontal="left" vertical="center" wrapText="1" indent="1"/>
    </xf>
    <xf numFmtId="164" fontId="23" fillId="7" borderId="52" xfId="9" applyFont="1" applyFill="1" applyBorder="1">
      <alignment horizontal="left" vertical="center" indent="1"/>
    </xf>
    <xf numFmtId="164" fontId="23" fillId="7" borderId="53" xfId="9" applyFont="1" applyFill="1" applyBorder="1">
      <alignment horizontal="left" vertical="center" indent="1"/>
    </xf>
    <xf numFmtId="164" fontId="23" fillId="7" borderId="58" xfId="9" applyFont="1" applyFill="1" applyBorder="1">
      <alignment horizontal="left" vertical="center" indent="1"/>
    </xf>
    <xf numFmtId="164" fontId="23" fillId="7" borderId="59" xfId="9" applyFont="1" applyFill="1" applyBorder="1">
      <alignment horizontal="left" vertical="center" indent="1"/>
    </xf>
    <xf numFmtId="0" fontId="23" fillId="7" borderId="60" xfId="10" applyFont="1" applyFill="1" applyBorder="1" applyAlignment="1">
      <alignment horizontal="left" vertical="center" wrapText="1" indent="1"/>
    </xf>
    <xf numFmtId="0" fontId="23" fillId="7" borderId="61" xfId="10" applyFont="1" applyFill="1" applyBorder="1" applyAlignment="1">
      <alignment horizontal="left" vertical="center" wrapText="1" indent="1"/>
    </xf>
    <xf numFmtId="165" fontId="24" fillId="11" borderId="0" xfId="11" applyNumberFormat="1" applyFont="1" applyFill="1">
      <alignment horizontal="center" vertical="center"/>
    </xf>
    <xf numFmtId="0" fontId="25" fillId="11" borderId="0" xfId="0" applyFont="1" applyFill="1" applyAlignment="1">
      <alignment horizontal="left" vertical="center" wrapText="1"/>
    </xf>
    <xf numFmtId="0" fontId="24" fillId="11" borderId="0" xfId="0" applyFont="1" applyFill="1">
      <alignment horizontal="left" vertical="center" wrapText="1" indent="1"/>
    </xf>
    <xf numFmtId="0" fontId="26" fillId="11" borderId="0" xfId="3" applyFont="1" applyFill="1" applyAlignment="1">
      <alignment horizontal="center" vertical="center"/>
    </xf>
    <xf numFmtId="165" fontId="24" fillId="11" borderId="0" xfId="0" applyNumberFormat="1" applyFont="1" applyFill="1">
      <alignment horizontal="left" vertical="center" wrapText="1" indent="1"/>
    </xf>
    <xf numFmtId="164" fontId="26" fillId="11" borderId="62" xfId="9" applyFont="1" applyFill="1" applyBorder="1">
      <alignment horizontal="left" vertical="center" indent="1"/>
    </xf>
    <xf numFmtId="164" fontId="26" fillId="11" borderId="63" xfId="9" applyFont="1" applyFill="1" applyBorder="1">
      <alignment horizontal="left" vertical="center" indent="1"/>
    </xf>
    <xf numFmtId="164" fontId="26" fillId="11" borderId="68" xfId="9" applyFont="1" applyFill="1" applyBorder="1">
      <alignment horizontal="left" vertical="center" indent="1"/>
    </xf>
    <xf numFmtId="164" fontId="26" fillId="11" borderId="69" xfId="9" applyFont="1" applyFill="1" applyBorder="1">
      <alignment horizontal="left" vertical="center" indent="1"/>
    </xf>
    <xf numFmtId="0" fontId="26" fillId="11" borderId="70" xfId="10" applyFont="1" applyFill="1" applyBorder="1" applyAlignment="1">
      <alignment horizontal="left" vertical="center" wrapText="1" indent="1"/>
    </xf>
    <xf numFmtId="0" fontId="26" fillId="11" borderId="71" xfId="10" applyFont="1" applyFill="1" applyBorder="1" applyAlignment="1">
      <alignment horizontal="left" vertical="center" wrapText="1" indent="1"/>
    </xf>
    <xf numFmtId="0" fontId="29" fillId="6" borderId="72" xfId="3" applyFont="1" applyFill="1" applyBorder="1" applyAlignment="1">
      <alignment horizontal="center" vertical="center"/>
    </xf>
    <xf numFmtId="0" fontId="30" fillId="6" borderId="72" xfId="5" applyFont="1" applyFill="1" applyBorder="1" applyAlignment="1">
      <alignment horizontal="center" vertical="center"/>
    </xf>
    <xf numFmtId="0" fontId="29" fillId="6" borderId="0" xfId="5" applyFont="1" applyFill="1" applyAlignment="1">
      <alignment horizontal="center" vertical="center"/>
    </xf>
    <xf numFmtId="0" fontId="30" fillId="6" borderId="0" xfId="5" applyFont="1" applyFill="1" applyAlignment="1">
      <alignment horizontal="center" vertical="center"/>
    </xf>
    <xf numFmtId="0" fontId="31" fillId="0" borderId="0" xfId="0" applyFont="1">
      <alignment horizontal="left" vertical="center" wrapText="1" indent="1"/>
    </xf>
    <xf numFmtId="0" fontId="12" fillId="6" borderId="17" xfId="6" applyFont="1" applyFill="1" applyBorder="1">
      <alignment horizontal="left" vertical="center" wrapText="1" indent="1"/>
    </xf>
    <xf numFmtId="0" fontId="12" fillId="6" borderId="10" xfId="6" applyFont="1" applyFill="1" applyBorder="1">
      <alignment horizontal="left" vertical="center" wrapText="1" indent="1"/>
    </xf>
    <xf numFmtId="0" fontId="12" fillId="6" borderId="13" xfId="7" applyFont="1" applyFill="1" applyBorder="1">
      <alignment horizontal="left" vertical="center" wrapText="1" indent="1"/>
    </xf>
    <xf numFmtId="0" fontId="12" fillId="6" borderId="14" xfId="7" applyFont="1" applyFill="1" applyBorder="1">
      <alignment horizontal="left" vertical="center" wrapText="1" indent="1"/>
    </xf>
    <xf numFmtId="0" fontId="12" fillId="6" borderId="11" xfId="7" applyFont="1" applyFill="1" applyBorder="1">
      <alignment horizontal="left" vertical="center" wrapText="1" indent="1"/>
    </xf>
    <xf numFmtId="0" fontId="12" fillId="6" borderId="12" xfId="7" applyFont="1" applyFill="1" applyBorder="1">
      <alignment horizontal="left" vertical="center" wrapText="1" indent="1"/>
    </xf>
    <xf numFmtId="0" fontId="13" fillId="6" borderId="0" xfId="0" applyFont="1" applyFill="1" applyAlignment="1">
      <alignment horizontal="right" vertical="center" wrapText="1"/>
    </xf>
    <xf numFmtId="0" fontId="27" fillId="12" borderId="0" xfId="0" applyFont="1" applyFill="1" applyAlignment="1">
      <alignment horizontal="center" vertical="center" wrapText="1"/>
    </xf>
    <xf numFmtId="0" fontId="28" fillId="12" borderId="0" xfId="0" applyFont="1" applyFill="1" applyAlignment="1">
      <alignment horizontal="center" vertical="center" wrapText="1"/>
    </xf>
    <xf numFmtId="0" fontId="14" fillId="8" borderId="0" xfId="0" applyFont="1" applyFill="1" applyAlignment="1">
      <alignment horizontal="right" vertical="center" wrapText="1"/>
    </xf>
    <xf numFmtId="0" fontId="15" fillId="8" borderId="7" xfId="6" applyFont="1" applyFill="1" applyBorder="1">
      <alignment horizontal="left" vertical="center" wrapText="1" indent="1"/>
    </xf>
    <xf numFmtId="0" fontId="15" fillId="8" borderId="24" xfId="6" applyFont="1" applyFill="1" applyBorder="1">
      <alignment horizontal="left" vertical="center" wrapText="1" indent="1"/>
    </xf>
    <xf numFmtId="0" fontId="15" fillId="8" borderId="6" xfId="7" applyFont="1" applyFill="1" applyBorder="1">
      <alignment horizontal="left" vertical="center" wrapText="1" indent="1"/>
    </xf>
    <xf numFmtId="0" fontId="15" fillId="8" borderId="31" xfId="7" applyFont="1" applyFill="1" applyBorder="1">
      <alignment horizontal="left" vertical="center" wrapText="1" indent="1"/>
    </xf>
    <xf numFmtId="0" fontId="15" fillId="8" borderId="25" xfId="7" applyFont="1" applyFill="1" applyBorder="1">
      <alignment horizontal="left" vertical="center" wrapText="1" indent="1"/>
    </xf>
    <xf numFmtId="0" fontId="15" fillId="8" borderId="26" xfId="7" applyFont="1" applyFill="1" applyBorder="1">
      <alignment horizontal="left" vertical="center" wrapText="1" indent="1"/>
    </xf>
    <xf numFmtId="0" fontId="16" fillId="9" borderId="0" xfId="0" applyFont="1" applyFill="1" applyAlignment="1">
      <alignment horizontal="right" vertical="center" wrapText="1"/>
    </xf>
    <xf numFmtId="0" fontId="17" fillId="9" borderId="7" xfId="6" applyFont="1" applyFill="1" applyBorder="1">
      <alignment horizontal="left" vertical="center" wrapText="1" indent="1"/>
    </xf>
    <xf numFmtId="0" fontId="17" fillId="9" borderId="35" xfId="6" applyFont="1" applyFill="1" applyBorder="1">
      <alignment horizontal="left" vertical="center" wrapText="1" indent="1"/>
    </xf>
    <xf numFmtId="0" fontId="17" fillId="9" borderId="6" xfId="7" applyFont="1" applyFill="1" applyBorder="1">
      <alignment horizontal="left" vertical="center" wrapText="1" indent="1"/>
    </xf>
    <xf numFmtId="0" fontId="17" fillId="9" borderId="34" xfId="7" applyFont="1" applyFill="1" applyBorder="1">
      <alignment horizontal="left" vertical="center" wrapText="1" indent="1"/>
    </xf>
    <xf numFmtId="0" fontId="17" fillId="9" borderId="36" xfId="7" applyFont="1" applyFill="1" applyBorder="1">
      <alignment horizontal="left" vertical="center" wrapText="1" indent="1"/>
    </xf>
    <xf numFmtId="0" fontId="17" fillId="9" borderId="37" xfId="7" applyFont="1" applyFill="1" applyBorder="1">
      <alignment horizontal="left" vertical="center" wrapText="1" indent="1"/>
    </xf>
    <xf numFmtId="0" fontId="19" fillId="10" borderId="0" xfId="0" applyFont="1" applyFill="1" applyAlignment="1">
      <alignment horizontal="right" vertical="center" wrapText="1"/>
    </xf>
    <xf numFmtId="0" fontId="20" fillId="10" borderId="7" xfId="6" applyFont="1" applyFill="1" applyBorder="1">
      <alignment horizontal="left" vertical="center" wrapText="1" indent="1"/>
    </xf>
    <xf numFmtId="0" fontId="20" fillId="10" borderId="45" xfId="6" applyFont="1" applyFill="1" applyBorder="1">
      <alignment horizontal="left" vertical="center" wrapText="1" indent="1"/>
    </xf>
    <xf numFmtId="0" fontId="20" fillId="10" borderId="6" xfId="7" applyFont="1" applyFill="1" applyBorder="1">
      <alignment horizontal="left" vertical="center" wrapText="1" indent="1"/>
    </xf>
    <xf numFmtId="0" fontId="20" fillId="10" borderId="44" xfId="7" applyFont="1" applyFill="1" applyBorder="1">
      <alignment horizontal="left" vertical="center" wrapText="1" indent="1"/>
    </xf>
    <xf numFmtId="0" fontId="20" fillId="10" borderId="46" xfId="7" applyFont="1" applyFill="1" applyBorder="1">
      <alignment horizontal="left" vertical="center" wrapText="1" indent="1"/>
    </xf>
    <xf numFmtId="0" fontId="20" fillId="10" borderId="47" xfId="7" applyFont="1" applyFill="1" applyBorder="1">
      <alignment horizontal="left" vertical="center" wrapText="1" indent="1"/>
    </xf>
    <xf numFmtId="0" fontId="22" fillId="7" borderId="0" xfId="0" applyFont="1" applyFill="1" applyAlignment="1">
      <alignment horizontal="right" vertical="center" wrapText="1"/>
    </xf>
    <xf numFmtId="0" fontId="23" fillId="7" borderId="7" xfId="6" applyFont="1" applyFill="1" applyBorder="1">
      <alignment horizontal="left" vertical="center" wrapText="1" indent="1"/>
    </xf>
    <xf numFmtId="0" fontId="23" fillId="7" borderId="55" xfId="6" applyFont="1" applyFill="1" applyBorder="1">
      <alignment horizontal="left" vertical="center" wrapText="1" indent="1"/>
    </xf>
    <xf numFmtId="0" fontId="23" fillId="7" borderId="6" xfId="7" applyFont="1" applyFill="1" applyBorder="1">
      <alignment horizontal="left" vertical="center" wrapText="1" indent="1"/>
    </xf>
    <xf numFmtId="0" fontId="23" fillId="7" borderId="54" xfId="7" applyFont="1" applyFill="1" applyBorder="1">
      <alignment horizontal="left" vertical="center" wrapText="1" indent="1"/>
    </xf>
    <xf numFmtId="0" fontId="23" fillId="7" borderId="56" xfId="7" applyFont="1" applyFill="1" applyBorder="1">
      <alignment horizontal="left" vertical="center" wrapText="1" indent="1"/>
    </xf>
    <xf numFmtId="0" fontId="23" fillId="7" borderId="57" xfId="7" applyFont="1" applyFill="1" applyBorder="1">
      <alignment horizontal="left" vertical="center" wrapText="1" indent="1"/>
    </xf>
    <xf numFmtId="0" fontId="25" fillId="11" borderId="0" xfId="0" applyFont="1" applyFill="1" applyAlignment="1">
      <alignment horizontal="right" vertical="center" wrapText="1"/>
    </xf>
    <xf numFmtId="0" fontId="26" fillId="11" borderId="7" xfId="6" applyFont="1" applyFill="1" applyBorder="1">
      <alignment horizontal="left" vertical="center" wrapText="1" indent="1"/>
    </xf>
    <xf numFmtId="0" fontId="26" fillId="11" borderId="65" xfId="6" applyFont="1" applyFill="1" applyBorder="1">
      <alignment horizontal="left" vertical="center" wrapText="1" indent="1"/>
    </xf>
    <xf numFmtId="0" fontId="26" fillId="11" borderId="6" xfId="7" applyFont="1" applyFill="1" applyBorder="1">
      <alignment horizontal="left" vertical="center" wrapText="1" indent="1"/>
    </xf>
    <xf numFmtId="0" fontId="26" fillId="11" borderId="64" xfId="7" applyFont="1" applyFill="1" applyBorder="1">
      <alignment horizontal="left" vertical="center" wrapText="1" indent="1"/>
    </xf>
    <xf numFmtId="0" fontId="26" fillId="11" borderId="66" xfId="7" applyFont="1" applyFill="1" applyBorder="1">
      <alignment horizontal="left" vertical="center" wrapText="1" indent="1"/>
    </xf>
    <xf numFmtId="0" fontId="26" fillId="11" borderId="67" xfId="7" applyFont="1" applyFill="1" applyBorder="1">
      <alignment horizontal="left" vertical="center" wrapText="1" indent="1"/>
    </xf>
  </cellXfs>
  <cellStyles count="12">
    <cellStyle name="Accent1" xfId="8" builtinId="29" customBuiltin="1"/>
    <cellStyle name="Day" xfId="9" xr:uid="{00000000-0005-0000-0000-000001000000}"/>
    <cellStyle name="Explanatory Text" xfId="7" builtinId="53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10" builtinId="20" customBuiltin="1"/>
    <cellStyle name="Normal" xfId="0" builtinId="0" customBuiltin="1"/>
    <cellStyle name="Note" xfId="6" builtinId="10" customBuiltin="1"/>
    <cellStyle name="Title" xfId="1" builtinId="15" customBuiltin="1"/>
    <cellStyle name="Year and Month" xfId="11" xr:uid="{00000000-0005-0000-0000-00000B000000}"/>
  </cellStyles>
  <dxfs count="26"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  <dxf>
      <font>
        <color theme="1" tint="0.34998626667073579"/>
      </font>
    </dxf>
  </dxfs>
  <tableStyles count="0" defaultTableStyle="TableStyleMedium2" defaultPivotStyle="PivotStyleLight16"/>
  <colors>
    <mruColors>
      <color rgb="FFFCE5E4"/>
      <color rgb="FFD3F2FC"/>
      <color rgb="FF95E633"/>
      <color rgb="FFF14124"/>
      <color rgb="FFD95C00"/>
      <color rgb="FFBEEBDE"/>
      <color rgb="FFDBF7B9"/>
      <color rgb="FFDDF5FD"/>
      <color rgb="FF4E67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81.xml" Id="rId8" /><Relationship Type="http://schemas.openxmlformats.org/officeDocument/2006/relationships/theme" Target="/xl/theme/theme11.xml" Id="rId13" /><Relationship Type="http://schemas.openxmlformats.org/officeDocument/2006/relationships/customXml" Target="/customXml/item2.xml" Id="rId18" /><Relationship Type="http://schemas.openxmlformats.org/officeDocument/2006/relationships/worksheet" Target="/xl/worksheets/sheet32.xml" Id="rId3" /><Relationship Type="http://schemas.openxmlformats.org/officeDocument/2006/relationships/worksheet" Target="/xl/worksheets/sheet73.xml" Id="rId7" /><Relationship Type="http://schemas.openxmlformats.org/officeDocument/2006/relationships/worksheet" Target="/xl/worksheets/sheet124.xml" Id="rId12" /><Relationship Type="http://schemas.openxmlformats.org/officeDocument/2006/relationships/customXml" Target="/customXml/item12.xml" Id="rId17" /><Relationship Type="http://schemas.openxmlformats.org/officeDocument/2006/relationships/worksheet" Target="/xl/worksheets/sheet25.xml" Id="rId2" /><Relationship Type="http://schemas.openxmlformats.org/officeDocument/2006/relationships/calcChain" Target="/xl/calcChain.xml" Id="rId16" /><Relationship Type="http://schemas.openxmlformats.org/officeDocument/2006/relationships/worksheet" Target="/xl/worksheets/sheet16.xml" Id="rId1" /><Relationship Type="http://schemas.openxmlformats.org/officeDocument/2006/relationships/worksheet" Target="/xl/worksheets/sheet67.xml" Id="rId6" /><Relationship Type="http://schemas.openxmlformats.org/officeDocument/2006/relationships/worksheet" Target="/xl/worksheets/sheet118.xml" Id="rId11" /><Relationship Type="http://schemas.openxmlformats.org/officeDocument/2006/relationships/worksheet" Target="/xl/worksheets/sheet59.xml" Id="rId5" /><Relationship Type="http://schemas.openxmlformats.org/officeDocument/2006/relationships/sharedStrings" Target="/xl/sharedStrings.xml" Id="rId15" /><Relationship Type="http://schemas.openxmlformats.org/officeDocument/2006/relationships/worksheet" Target="/xl/worksheets/sheet1010.xml" Id="rId10" /><Relationship Type="http://schemas.openxmlformats.org/officeDocument/2006/relationships/customXml" Target="/customXml/item33.xml" Id="rId19" /><Relationship Type="http://schemas.openxmlformats.org/officeDocument/2006/relationships/worksheet" Target="/xl/worksheets/sheet411.xml" Id="rId4" /><Relationship Type="http://schemas.openxmlformats.org/officeDocument/2006/relationships/worksheet" Target="/xl/worksheets/sheet912.xml" Id="rId9" /><Relationship Type="http://schemas.openxmlformats.org/officeDocument/2006/relationships/styles" Target="/xl/styles.xml" Id="rId14" /></Relationships>
</file>

<file path=xl/drawings/_rels/drawing16.xml.rels>&#65279;<?xml version="1.0" encoding="utf-8"?><Relationships xmlns="http://schemas.openxmlformats.org/package/2006/relationships"><Relationship Type="http://schemas.openxmlformats.org/officeDocument/2006/relationships/image" Target="/xl/media/image16.jpeg" Id="rId1" /></Relationships>
</file>

<file path=xl/drawings/_rels/drawing25.xml.rels>&#65279;<?xml version="1.0" encoding="utf-8"?><Relationships xmlns="http://schemas.openxmlformats.org/package/2006/relationships"><Relationship Type="http://schemas.openxmlformats.org/officeDocument/2006/relationships/image" Target="/xl/media/image25.jpeg" Id="rId1" /></Relationships>
</file>

<file path=xl/drawings/_rels/drawing32.xml.rels>&#65279;<?xml version="1.0" encoding="utf-8"?><Relationships xmlns="http://schemas.openxmlformats.org/package/2006/relationships"><Relationship Type="http://schemas.openxmlformats.org/officeDocument/2006/relationships/image" Target="/xl/media/image32.jpeg" Id="rId1" /></Relationships>
</file>

<file path=xl/drawings/_rels/drawing59.xml.rels>&#65279;<?xml version="1.0" encoding="utf-8"?><Relationships xmlns="http://schemas.openxmlformats.org/package/2006/relationships"><Relationship Type="http://schemas.openxmlformats.org/officeDocument/2006/relationships/image" Target="/xl/media/image59.jpeg" Id="rId1" /></Relationships>
</file>

<file path=xl/drawings/_rels/drawing67.xml.rels>&#65279;<?xml version="1.0" encoding="utf-8"?><Relationships xmlns="http://schemas.openxmlformats.org/package/2006/relationships"><Relationship Type="http://schemas.openxmlformats.org/officeDocument/2006/relationships/image" Target="/xl/media/image67.jpeg" Id="rId1" /></Relationships>
</file>

<file path=xl/drawings/_rels/drawing73.xml.rels>&#65279;<?xml version="1.0" encoding="utf-8"?><Relationships xmlns="http://schemas.openxmlformats.org/package/2006/relationships"><Relationship Type="http://schemas.openxmlformats.org/officeDocument/2006/relationships/image" Target="/xl/media/image73.jpeg" Id="rId1" /></Relationships>
</file>

<file path=xl/drawings/_rels/drawing81.xml.rels>&#65279;<?xml version="1.0" encoding="utf-8"?><Relationships xmlns="http://schemas.openxmlformats.org/package/2006/relationships"><Relationship Type="http://schemas.openxmlformats.org/officeDocument/2006/relationships/image" Target="/xl/media/image8.jpeg" Id="rId1" /></Relationships>
</file>

<file path=xl/drawings/_rels/drawing118.xml.rels>&#65279;<?xml version="1.0" encoding="utf-8"?><Relationships xmlns="http://schemas.openxmlformats.org/package/2006/relationships"><Relationship Type="http://schemas.openxmlformats.org/officeDocument/2006/relationships/image" Target="/xl/media/image118.jpeg" Id="rId1" /></Relationships>
</file>

<file path=xl/drawings/_rels/drawing124.xml.rels>&#65279;<?xml version="1.0" encoding="utf-8"?><Relationships xmlns="http://schemas.openxmlformats.org/package/2006/relationships"><Relationship Type="http://schemas.openxmlformats.org/officeDocument/2006/relationships/image" Target="/xl/media/image124.jpeg" Id="rId1" /></Relationships>
</file>

<file path=xl/drawings/_rels/drawing411.xml.rels>&#65279;<?xml version="1.0" encoding="utf-8"?><Relationships xmlns="http://schemas.openxmlformats.org/package/2006/relationships"><Relationship Type="http://schemas.openxmlformats.org/officeDocument/2006/relationships/image" Target="/xl/media/image411.jpeg" Id="rId1" /></Relationships>
</file>

<file path=xl/drawings/_rels/drawing912.xml.rels>&#65279;<?xml version="1.0" encoding="utf-8"?><Relationships xmlns="http://schemas.openxmlformats.org/package/2006/relationships"><Relationship Type="http://schemas.openxmlformats.org/officeDocument/2006/relationships/image" Target="/xl/media/image912.jpeg" Id="rId1" /></Relationships>
</file>

<file path=xl/drawings/_rels/drawing1010.xml.rels>&#65279;<?xml version="1.0" encoding="utf-8"?><Relationships xmlns="http://schemas.openxmlformats.org/package/2006/relationships"><Relationship Type="http://schemas.openxmlformats.org/officeDocument/2006/relationships/image" Target="/xl/media/image1010.jpeg" Id="rId1" /></Relationships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1</xdr:row>
      <xdr:rowOff>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144EC6C8-D5C2-4B11-A4BE-C237C285DAAA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>
          <a:off x="119064" y="179070"/>
          <a:ext cx="1302067" cy="6436043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1</xdr:row>
      <xdr:rowOff>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84297CD6-4BFC-4DEF-B42B-9FA5F1F4A642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>
          <a:off x="119064" y="190500"/>
          <a:ext cx="1309687" cy="6396038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1</xdr:row>
      <xdr:rowOff>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9E3A3030-069E-4907-AEFE-FCD27F89E92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>
          <a:off x="119064" y="179070"/>
          <a:ext cx="1302067" cy="6436043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0</xdr:row>
      <xdr:rowOff>175260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EF06CBAD-9026-4828-B0F7-24B825FB6E66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 rot="10800000">
          <a:off x="119064" y="175260"/>
          <a:ext cx="1300162" cy="6420803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0</xdr:row>
      <xdr:rowOff>175260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0D14BCD0-5FDD-461A-BDAD-AB4BE8F397B9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 rot="10800000">
          <a:off x="119064" y="175260"/>
          <a:ext cx="1302067" cy="6439853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1</xdr:row>
      <xdr:rowOff>0</xdr:rowOff>
    </xdr:from>
    <xdr:to>
      <xdr:col>1</xdr:col>
      <xdr:colOff>1295401</xdr:colOff>
      <xdr:row>16</xdr:row>
      <xdr:rowOff>4763</xdr:rowOff>
    </xdr:to>
    <xdr:sp macro="" textlink="">
      <xdr:nvSpPr>
        <xdr:cNvPr id="4" name="Title">
          <a:extLst>
            <a:ext uri="{FF2B5EF4-FFF2-40B4-BE49-F238E27FC236}">
              <a16:creationId xmlns:a16="http://schemas.microsoft.com/office/drawing/2014/main" id="{29285F84-28DE-42CF-9502-C61B073257AC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>
          <a:off x="119064" y="180975"/>
          <a:ext cx="1300162" cy="6415088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1</xdr:row>
      <xdr:rowOff>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0BEB89DA-9819-4D31-AB9E-D0BD5EA89D4F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>
          <a:off x="119064" y="179070"/>
          <a:ext cx="1302067" cy="6436043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0</xdr:row>
      <xdr:rowOff>175260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EBFE25D7-A0E3-446F-8888-B538B3D3857F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 rot="10800000">
          <a:off x="119064" y="175260"/>
          <a:ext cx="1302067" cy="6439853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0</xdr:row>
      <xdr:rowOff>175260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A1C3AF83-1BFE-4D2D-A1D9-02B037A0A97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 rot="10800000">
          <a:off x="119064" y="175260"/>
          <a:ext cx="1302067" cy="6439853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1</xdr:row>
      <xdr:rowOff>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1FF975C4-E7FA-4B63-A8D0-3BEFF54092BE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>
          <a:off x="119064" y="179070"/>
          <a:ext cx="1302067" cy="6436043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9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1</xdr:row>
      <xdr:rowOff>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C37AE79F-EA74-420D-AD05-CED1F889A056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>
          <a:off x="119064" y="179070"/>
          <a:ext cx="1302067" cy="6436043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drawings/drawing10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119064</xdr:colOff>
      <xdr:row>1</xdr:row>
      <xdr:rowOff>0</xdr:rowOff>
    </xdr:from>
    <xdr:to>
      <xdr:col>1</xdr:col>
      <xdr:colOff>1295401</xdr:colOff>
      <xdr:row>16</xdr:row>
      <xdr:rowOff>4763</xdr:rowOff>
    </xdr:to>
    <xdr:sp macro="" textlink="">
      <xdr:nvSpPr>
        <xdr:cNvPr id="2" name="Title">
          <a:extLst>
            <a:ext uri="{FF2B5EF4-FFF2-40B4-BE49-F238E27FC236}">
              <a16:creationId xmlns:a16="http://schemas.microsoft.com/office/drawing/2014/main" id="{302F8701-3471-41ED-9399-CE3FEDB87A25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 txBox="1"/>
      </xdr:nvSpPr>
      <xdr:spPr>
        <a:xfrm>
          <a:off x="119064" y="179070"/>
          <a:ext cx="1302067" cy="6436043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3">
          <a:schemeClr val="lt1"/>
        </a:lnRef>
        <a:fillRef idx="1003">
          <a:schemeClr val="dk2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wrap="square" lIns="0" tIns="822960" rIns="0" bIns="0" rtlCol="0" anchor="ctr"/>
        <a:lstStyle/>
        <a:p>
          <a:pPr algn="ctr"/>
          <a:endParaRPr lang="en-US" sz="5400">
            <a:solidFill>
              <a:schemeClr val="bg1"/>
            </a:solidFill>
            <a:latin typeface="+mj-lt"/>
          </a:endParaRPr>
        </a:p>
      </xdr:txBody>
    </xdr:sp>
    <xdr:clientData/>
  </xdr:twoCellAnchor>
</xdr:wsDr>
</file>

<file path=xl/theme/theme11.xml><?xml version="1.0" encoding="utf-8"?>
<a:theme xmlns:a="http://schemas.openxmlformats.org/drawingml/2006/main" name="ION_colors">
  <a:themeElements>
    <a:clrScheme name="Custom 127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8698DA"/>
      </a:accent1>
      <a:accent2>
        <a:srgbClr val="3FAAD5"/>
      </a:accent2>
      <a:accent3>
        <a:srgbClr val="6DAF3B"/>
      </a:accent3>
      <a:accent4>
        <a:srgbClr val="68D2B4"/>
      </a:accent4>
      <a:accent5>
        <a:srgbClr val="FF882F"/>
      </a:accent5>
      <a:accent6>
        <a:srgbClr val="FABBB0"/>
      </a:accent6>
      <a:hlink>
        <a:srgbClr val="56C7AA"/>
      </a:hlink>
      <a:folHlink>
        <a:srgbClr val="59A8D1"/>
      </a:folHlink>
    </a:clrScheme>
    <a:fontScheme name="Custom 10">
      <a:majorFont>
        <a:latin typeface="Georgia"/>
        <a:ea typeface=""/>
        <a:cs typeface=""/>
      </a:majorFont>
      <a:minorFont>
        <a:latin typeface="Avenir Next LT Pro"/>
        <a:ea typeface=""/>
        <a:cs typeface=""/>
      </a:minorFont>
    </a:fontScheme>
    <a:fmtScheme name="Clarity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86000"/>
                <a:satMod val="140000"/>
              </a:schemeClr>
            </a:gs>
            <a:gs pos="45000">
              <a:schemeClr val="phClr">
                <a:tint val="48000"/>
                <a:satMod val="150000"/>
              </a:schemeClr>
            </a:gs>
            <a:gs pos="100000">
              <a:schemeClr val="phClr">
                <a:tint val="28000"/>
                <a:satMod val="16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70000"/>
                <a:satMod val="150000"/>
              </a:schemeClr>
            </a:gs>
            <a:gs pos="34000">
              <a:schemeClr val="phClr">
                <a:shade val="70000"/>
                <a:satMod val="140000"/>
              </a:schemeClr>
            </a:gs>
            <a:gs pos="70000">
              <a:schemeClr val="phClr">
                <a:tint val="100000"/>
                <a:shade val="90000"/>
                <a:satMod val="140000"/>
              </a:schemeClr>
            </a:gs>
            <a:gs pos="100000">
              <a:schemeClr val="phClr">
                <a:tint val="100000"/>
                <a:shade val="100000"/>
                <a:sat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26425" cap="flat" cmpd="sng" algn="ctr">
          <a:solidFill>
            <a:schemeClr val="phClr"/>
          </a:solidFill>
          <a:prstDash val="solid"/>
        </a:ln>
        <a:ln w="444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5100000"/>
            </a:lightRig>
          </a:scene3d>
          <a:sp3d contourW="6350">
            <a:bevelT w="29210" h="12700"/>
            <a:contourClr>
              <a:schemeClr val="phClr">
                <a:shade val="30000"/>
                <a:satMod val="13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6.xml" Id="rId2" /><Relationship Type="http://schemas.openxmlformats.org/officeDocument/2006/relationships/printerSettings" Target="/xl/printerSettings/printerSettings16.bin" Id="rId1" /></Relationships>
</file>

<file path=xl/worksheets/_rels/sheet25.xml.rels>&#65279;<?xml version="1.0" encoding="utf-8"?><Relationships xmlns="http://schemas.openxmlformats.org/package/2006/relationships"><Relationship Type="http://schemas.openxmlformats.org/officeDocument/2006/relationships/drawing" Target="/xl/drawings/drawing25.xml" Id="rId2" /><Relationship Type="http://schemas.openxmlformats.org/officeDocument/2006/relationships/printerSettings" Target="/xl/printerSettings/printerSettings25.bin" Id="rId1" /></Relationships>
</file>

<file path=xl/worksheets/_rels/sheet32.xml.rels>&#65279;<?xml version="1.0" encoding="utf-8"?><Relationships xmlns="http://schemas.openxmlformats.org/package/2006/relationships"><Relationship Type="http://schemas.openxmlformats.org/officeDocument/2006/relationships/drawing" Target="/xl/drawings/drawing32.xml" Id="rId2" /><Relationship Type="http://schemas.openxmlformats.org/officeDocument/2006/relationships/printerSettings" Target="/xl/printerSettings/printerSettings32.bin" Id="rId1" /></Relationships>
</file>

<file path=xl/worksheets/_rels/sheet59.xml.rels>&#65279;<?xml version="1.0" encoding="utf-8"?><Relationships xmlns="http://schemas.openxmlformats.org/package/2006/relationships"><Relationship Type="http://schemas.openxmlformats.org/officeDocument/2006/relationships/drawing" Target="/xl/drawings/drawing59.xml" Id="rId2" /><Relationship Type="http://schemas.openxmlformats.org/officeDocument/2006/relationships/printerSettings" Target="/xl/printerSettings/printerSettings59.bin" Id="rId1" /></Relationships>
</file>

<file path=xl/worksheets/_rels/sheet67.xml.rels>&#65279;<?xml version="1.0" encoding="utf-8"?><Relationships xmlns="http://schemas.openxmlformats.org/package/2006/relationships"><Relationship Type="http://schemas.openxmlformats.org/officeDocument/2006/relationships/drawing" Target="/xl/drawings/drawing67.xml" Id="rId2" /><Relationship Type="http://schemas.openxmlformats.org/officeDocument/2006/relationships/printerSettings" Target="/xl/printerSettings/printerSettings67.bin" Id="rId1" /></Relationships>
</file>

<file path=xl/worksheets/_rels/sheet73.xml.rels>&#65279;<?xml version="1.0" encoding="utf-8"?><Relationships xmlns="http://schemas.openxmlformats.org/package/2006/relationships"><Relationship Type="http://schemas.openxmlformats.org/officeDocument/2006/relationships/drawing" Target="/xl/drawings/drawing73.xml" Id="rId2" /><Relationship Type="http://schemas.openxmlformats.org/officeDocument/2006/relationships/printerSettings" Target="/xl/printerSettings/printerSettings73.bin" Id="rId1" /></Relationships>
</file>

<file path=xl/worksheets/_rels/sheet81.xml.rels>&#65279;<?xml version="1.0" encoding="utf-8"?><Relationships xmlns="http://schemas.openxmlformats.org/package/2006/relationships"><Relationship Type="http://schemas.openxmlformats.org/officeDocument/2006/relationships/drawing" Target="/xl/drawings/drawing81.xml" Id="rId2" /><Relationship Type="http://schemas.openxmlformats.org/officeDocument/2006/relationships/printerSettings" Target="/xl/printerSettings/printerSettings81.bin" Id="rId1" /></Relationships>
</file>

<file path=xl/worksheets/_rels/sheet118.xml.rels>&#65279;<?xml version="1.0" encoding="utf-8"?><Relationships xmlns="http://schemas.openxmlformats.org/package/2006/relationships"><Relationship Type="http://schemas.openxmlformats.org/officeDocument/2006/relationships/drawing" Target="/xl/drawings/drawing118.xml" Id="rId2" /><Relationship Type="http://schemas.openxmlformats.org/officeDocument/2006/relationships/printerSettings" Target="/xl/printerSettings/printerSettings118.bin" Id="rId1" /></Relationships>
</file>

<file path=xl/worksheets/_rels/sheet124.xml.rels>&#65279;<?xml version="1.0" encoding="utf-8"?><Relationships xmlns="http://schemas.openxmlformats.org/package/2006/relationships"><Relationship Type="http://schemas.openxmlformats.org/officeDocument/2006/relationships/drawing" Target="/xl/drawings/drawing124.xml" Id="rId2" /><Relationship Type="http://schemas.openxmlformats.org/officeDocument/2006/relationships/printerSettings" Target="/xl/printerSettings/printerSettings124.bin" Id="rId1" /></Relationships>
</file>

<file path=xl/worksheets/_rels/sheet411.xml.rels>&#65279;<?xml version="1.0" encoding="utf-8"?><Relationships xmlns="http://schemas.openxmlformats.org/package/2006/relationships"><Relationship Type="http://schemas.openxmlformats.org/officeDocument/2006/relationships/drawing" Target="/xl/drawings/drawing411.xml" Id="rId2" /><Relationship Type="http://schemas.openxmlformats.org/officeDocument/2006/relationships/printerSettings" Target="/xl/printerSettings/printerSettings411.bin" Id="rId1" /></Relationships>
</file>

<file path=xl/worksheets/_rels/sheet912.xml.rels>&#65279;<?xml version="1.0" encoding="utf-8"?><Relationships xmlns="http://schemas.openxmlformats.org/package/2006/relationships"><Relationship Type="http://schemas.openxmlformats.org/officeDocument/2006/relationships/drawing" Target="/xl/drawings/drawing912.xml" Id="rId2" /><Relationship Type="http://schemas.openxmlformats.org/officeDocument/2006/relationships/printerSettings" Target="/xl/printerSettings/printerSettings912.bin" Id="rId1" /></Relationships>
</file>

<file path=xl/worksheets/_rels/sheet1010.xml.rels>&#65279;<?xml version="1.0" encoding="utf-8"?><Relationships xmlns="http://schemas.openxmlformats.org/package/2006/relationships"><Relationship Type="http://schemas.openxmlformats.org/officeDocument/2006/relationships/drawing" Target="/xl/drawings/drawing1010.xml" Id="rId2" /><Relationship Type="http://schemas.openxmlformats.org/officeDocument/2006/relationships/printerSettings" Target="/xl/printerSettings/printerSettings1010.bin" Id="rId1" /></Relationships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9B1C0-586B-4288-BAA3-7D4AE3C9871B}">
  <sheetPr>
    <tabColor theme="4"/>
    <pageSetUpPr autoPageBreaks="0" fitToPage="1"/>
  </sheetPr>
  <dimension ref="B1:P16"/>
  <sheetViews>
    <sheetView showGridLines="0" tabSelected="1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  <col min="13" max="13" width="12.08203125" customWidth="1"/>
    <col min="14" max="14" width="9.9140625" customWidth="1"/>
  </cols>
  <sheetData>
    <row r="1" spans="2:16" x14ac:dyDescent="0.3">
      <c r="L1" t="s">
        <v>17</v>
      </c>
    </row>
    <row r="2" spans="2:16" ht="60.6" customHeight="1" x14ac:dyDescent="0.3">
      <c r="B2" s="1"/>
      <c r="C2" s="5"/>
      <c r="D2" s="17">
        <f>CalendarYear</f>
        <v>2024</v>
      </c>
      <c r="E2" s="17"/>
      <c r="F2" s="17"/>
      <c r="G2" s="17"/>
      <c r="H2" s="17"/>
      <c r="I2" s="85" t="s">
        <v>9</v>
      </c>
      <c r="J2" s="85"/>
      <c r="K2" s="4"/>
      <c r="M2" s="86" t="s">
        <v>15</v>
      </c>
      <c r="N2" s="87"/>
    </row>
    <row r="3" spans="2:16" ht="20.7" customHeight="1" thickBot="1" x14ac:dyDescent="0.35">
      <c r="B3" s="2"/>
      <c r="C3" s="5"/>
      <c r="D3" s="7" t="str">
        <f>UPPER(TEXT(WeekStart,"ddd"))</f>
        <v>SUN</v>
      </c>
      <c r="E3" s="7" t="str">
        <f t="shared" ref="E3:J3" si="0">UPPER(TEXT(E4,"ddd"))</f>
        <v>MON</v>
      </c>
      <c r="F3" s="7" t="str">
        <f t="shared" si="0"/>
        <v>TUE</v>
      </c>
      <c r="G3" s="7" t="str">
        <f t="shared" si="0"/>
        <v>WED</v>
      </c>
      <c r="H3" s="7" t="str">
        <f t="shared" si="0"/>
        <v>THU</v>
      </c>
      <c r="I3" s="7" t="str">
        <f t="shared" si="0"/>
        <v>FRI</v>
      </c>
      <c r="J3" s="7" t="str">
        <f t="shared" si="0"/>
        <v>SAT</v>
      </c>
      <c r="K3" s="4"/>
      <c r="M3" s="74" t="s">
        <v>1</v>
      </c>
      <c r="N3" s="75">
        <v>2024</v>
      </c>
    </row>
    <row r="4" spans="2:16" ht="20.399999999999999" customHeight="1" thickTop="1" x14ac:dyDescent="0.3">
      <c r="B4" s="3"/>
      <c r="C4" s="6"/>
      <c r="D4" s="8">
        <f t="array" ref="D4:J4">DaysAndWeeks+DATE(CalendarYear,1,1)-WEEKDAY(DATE(CalendarYear,1,1),(WeekStart="Mon")+1)+1</f>
        <v>45291</v>
      </c>
      <c r="E4" s="8">
        <v>45292</v>
      </c>
      <c r="F4" s="8">
        <v>45293</v>
      </c>
      <c r="G4" s="8">
        <v>45294</v>
      </c>
      <c r="H4" s="8">
        <v>45295</v>
      </c>
      <c r="I4" s="8">
        <v>45296</v>
      </c>
      <c r="J4" s="9">
        <v>45297</v>
      </c>
      <c r="K4" s="4"/>
      <c r="M4" s="76" t="s">
        <v>16</v>
      </c>
      <c r="N4" s="77" t="s">
        <v>2</v>
      </c>
    </row>
    <row r="5" spans="2:16" ht="44.4" customHeight="1" thickBot="1" x14ac:dyDescent="0.35">
      <c r="C5" s="4"/>
      <c r="D5" s="10"/>
      <c r="E5" s="10"/>
      <c r="F5" s="10"/>
      <c r="G5" s="10"/>
      <c r="H5" s="10"/>
      <c r="I5" s="10"/>
      <c r="J5" s="11"/>
      <c r="K5" s="4"/>
    </row>
    <row r="6" spans="2:16" ht="20.399999999999999" customHeight="1" thickTop="1" x14ac:dyDescent="0.3">
      <c r="C6" s="4"/>
      <c r="D6" s="12">
        <f t="array" ref="D6:J6">DaysAndWeeks+DATE(CalendarYear,1,1)-WEEKDAY(DATE(CalendarYear,1,1),(WeekStart="Mon")+1)+8</f>
        <v>45298</v>
      </c>
      <c r="E6" s="12">
        <v>45299</v>
      </c>
      <c r="F6" s="12">
        <v>45300</v>
      </c>
      <c r="G6" s="12">
        <v>45301</v>
      </c>
      <c r="H6" s="12">
        <v>45302</v>
      </c>
      <c r="I6" s="12">
        <v>45303</v>
      </c>
      <c r="J6" s="13">
        <v>45304</v>
      </c>
      <c r="K6" s="4"/>
    </row>
    <row r="7" spans="2:16" ht="44.4" customHeight="1" thickBot="1" x14ac:dyDescent="0.35">
      <c r="C7" s="4"/>
      <c r="D7" s="10"/>
      <c r="E7" s="10"/>
      <c r="F7" s="10"/>
      <c r="G7" s="10"/>
      <c r="H7" s="10"/>
      <c r="I7" s="10"/>
      <c r="J7" s="11"/>
      <c r="K7" s="4"/>
    </row>
    <row r="8" spans="2:16" ht="20.399999999999999" customHeight="1" thickTop="1" x14ac:dyDescent="0.3">
      <c r="C8" s="4"/>
      <c r="D8" s="12">
        <f t="array" ref="D8:J8">DaysAndWeeks+DATE(CalendarYear,1,1)-WEEKDAY(DATE(CalendarYear,1,1),(WeekStart="Mon")+1)+15</f>
        <v>45305</v>
      </c>
      <c r="E8" s="12">
        <v>45306</v>
      </c>
      <c r="F8" s="12">
        <v>45307</v>
      </c>
      <c r="G8" s="12">
        <v>45308</v>
      </c>
      <c r="H8" s="12">
        <v>45309</v>
      </c>
      <c r="I8" s="12">
        <v>45310</v>
      </c>
      <c r="J8" s="13">
        <v>45311</v>
      </c>
      <c r="K8" s="4"/>
    </row>
    <row r="9" spans="2:16" ht="44.4" customHeight="1" thickBot="1" x14ac:dyDescent="0.35">
      <c r="C9" s="4"/>
      <c r="D9" s="10"/>
      <c r="E9" s="10"/>
      <c r="F9" s="10"/>
      <c r="G9" s="10"/>
      <c r="H9" s="10"/>
      <c r="I9" s="10"/>
      <c r="J9" s="11"/>
      <c r="K9" s="4"/>
    </row>
    <row r="10" spans="2:16" ht="20.399999999999999" customHeight="1" thickTop="1" x14ac:dyDescent="0.3">
      <c r="C10" s="4"/>
      <c r="D10" s="12">
        <f t="array" ref="D10:J10">DaysAndWeeks+DATE(CalendarYear,1,1)-WEEKDAY(DATE(CalendarYear,1,1),(WeekStart="Mon")+1)+22</f>
        <v>45312</v>
      </c>
      <c r="E10" s="12">
        <v>45313</v>
      </c>
      <c r="F10" s="12">
        <v>45314</v>
      </c>
      <c r="G10" s="12">
        <v>45315</v>
      </c>
      <c r="H10" s="12">
        <v>45316</v>
      </c>
      <c r="I10" s="12">
        <v>45317</v>
      </c>
      <c r="J10" s="13">
        <v>45318</v>
      </c>
      <c r="K10" s="4"/>
    </row>
    <row r="11" spans="2:16" ht="44.4" customHeight="1" thickBot="1" x14ac:dyDescent="0.35">
      <c r="C11" s="4"/>
      <c r="D11" s="10"/>
      <c r="E11" s="10"/>
      <c r="F11" s="10"/>
      <c r="G11" s="10"/>
      <c r="H11" s="10"/>
      <c r="I11" s="10"/>
      <c r="J11" s="11"/>
      <c r="K11" s="4"/>
    </row>
    <row r="12" spans="2:16" ht="20.399999999999999" customHeight="1" thickTop="1" x14ac:dyDescent="0.3">
      <c r="C12" s="4"/>
      <c r="D12" s="12">
        <f t="array" ref="D12:J12">DaysAndWeeks+DATE(CalendarYear,1,1)-WEEKDAY(DATE(CalendarYear,1,1),(WeekStart="Mon")+1)+29</f>
        <v>45319</v>
      </c>
      <c r="E12" s="12">
        <v>45320</v>
      </c>
      <c r="F12" s="12">
        <v>45321</v>
      </c>
      <c r="G12" s="12">
        <v>45322</v>
      </c>
      <c r="H12" s="12">
        <v>45323</v>
      </c>
      <c r="I12" s="12">
        <v>45324</v>
      </c>
      <c r="J12" s="13">
        <v>45325</v>
      </c>
      <c r="K12" s="4"/>
    </row>
    <row r="13" spans="2:16" ht="44.4" customHeight="1" thickBot="1" x14ac:dyDescent="0.35">
      <c r="C13" s="4"/>
      <c r="D13" s="10"/>
      <c r="E13" s="10"/>
      <c r="F13" s="10"/>
      <c r="G13" s="10"/>
      <c r="H13" s="10"/>
      <c r="I13" s="10"/>
      <c r="J13" s="14"/>
      <c r="K13" s="4"/>
    </row>
    <row r="14" spans="2:16" ht="20.399999999999999" customHeight="1" thickTop="1" x14ac:dyDescent="0.3">
      <c r="C14" s="4"/>
      <c r="D14" s="15">
        <f t="array" ref="D14:E14">DaysAndWeeks+DATE(CalendarYear,1,1)-WEEKDAY(DATE(CalendarYear,1,1),(WeekStart="Mon")+1)+36</f>
        <v>45326</v>
      </c>
      <c r="E14" s="8">
        <v>45327</v>
      </c>
      <c r="F14" s="79" t="s">
        <v>0</v>
      </c>
      <c r="G14" s="81"/>
      <c r="H14" s="81"/>
      <c r="I14" s="81"/>
      <c r="J14" s="82"/>
      <c r="K14" s="4"/>
      <c r="P14" s="78"/>
    </row>
    <row r="15" spans="2:16" ht="44.4" customHeight="1" thickBot="1" x14ac:dyDescent="0.35">
      <c r="C15" s="4"/>
      <c r="D15" s="16"/>
      <c r="E15" s="10"/>
      <c r="F15" s="80"/>
      <c r="G15" s="83"/>
      <c r="H15" s="83"/>
      <c r="I15" s="83"/>
      <c r="J15" s="84"/>
      <c r="K15" s="4"/>
    </row>
    <row r="16" spans="2:16" ht="36.450000000000003" customHeight="1" thickTop="1" x14ac:dyDescent="0.3">
      <c r="C16" s="4"/>
      <c r="D16" s="4"/>
      <c r="E16" s="4"/>
      <c r="F16" s="4"/>
      <c r="G16" s="4"/>
      <c r="H16" s="4"/>
      <c r="I16" s="4"/>
      <c r="J16" s="4"/>
      <c r="K16" s="4"/>
    </row>
  </sheetData>
  <mergeCells count="4">
    <mergeCell ref="F14:F15"/>
    <mergeCell ref="G14:J15"/>
    <mergeCell ref="I2:J2"/>
    <mergeCell ref="M2:N2"/>
  </mergeCells>
  <conditionalFormatting sqref="D4:I5">
    <cfRule type="expression" dxfId="25" priority="1">
      <formula>DAY(D4)&gt;8</formula>
    </cfRule>
  </conditionalFormatting>
  <conditionalFormatting sqref="D12:J12 D14:E14">
    <cfRule type="expression" dxfId="24" priority="2">
      <formula>AND(DAY(D12)&gt;=1,DAY(D12)&lt;=15)</formula>
    </cfRule>
  </conditionalFormatting>
  <dataValidations xWindow="1161" yWindow="380" count="12"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2B031DB6-9059-4F28-818E-E6A7D197D3DA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97BE550B-4AFE-46A3-B432-A43C608A7E60}"/>
    <dataValidation allowBlank="1" showInputMessage="1" showErrorMessage="1" prompt="Enter Notes in this cell" sqref="G14:J15" xr:uid="{3BD57742-C8C7-4EE5-B0ED-45414E30B654}"/>
    <dataValidation allowBlank="1" showInputMessage="1" showErrorMessage="1" prompt="Enter Notes in cell at right" sqref="F14:F15" xr:uid="{9FE1A772-7A38-40F9-A96B-473F88356882}"/>
    <dataValidation allowBlank="1" showInputMessage="1" showErrorMessage="1" prompt="Enter daily notes based on the calendar day above in cells in this and rows 7, 9, 11, 13 and 15, columns D to J" sqref="D5" xr:uid="{51A42F3F-C914-4C7A-BF00-4D58F8367A24}"/>
    <dataValidation type="list" errorStyle="warning" allowBlank="1" showInputMessage="1" showErrorMessage="1" error="Select a Week Start day from the list. Select CANCEL, then press ALT+DOWN ARROW, then ENTER to make selection" prompt="Select Week Start day in this cell. Press ALT+DOWN ARROW to open the drop-down list, then ENTER to make selection" sqref="N4" xr:uid="{318503A6-B96B-4BF7-A863-F9155A4AB399}">
      <formula1>"SUN,MON"</formula1>
    </dataValidation>
    <dataValidation allowBlank="1" showInputMessage="1" showErrorMessage="1" prompt="Enter Year in cell at right" sqref="M3" xr:uid="{CE90984F-01BF-48CE-AAC9-6ECC8A9C633C}"/>
    <dataValidation allowBlank="1" showInputMessage="1" showErrorMessage="1" prompt="Enter Year in this cell" sqref="N3" xr:uid="{5D65F1BE-A3C2-49AE-AF86-874F00078144}"/>
    <dataValidation allowBlank="1" showInputMessage="1" showErrorMessage="1" prompt="Select Week Start in cell at right" sqref="M4" xr:uid="{2B24BBF2-5E02-4B11-8F64-08CD0B9087CE}"/>
    <dataValidation allowBlank="1" showInputMessage="1" showErrorMessage="1" prompt="January month calendar" sqref="A1" xr:uid="{7AB22031-DDFA-4C78-8B5B-8AE44D7F5E55}"/>
    <dataValidation allowBlank="1" showInputMessage="1" showErrorMessage="1" prompt="Month of this worksheet is in this cell. The calendar below contains dates from previous, current and the next month. Monthly notes can be entered in cell G14." sqref="I2:J2" xr:uid="{F7D6C71A-D168-4830-8857-B52FC36D01F6}"/>
    <dataValidation allowBlank="1" showInputMessage="1" showErrorMessage="1" prompt="Year in this cell is automatically updated. To change the year, edit cell N3 in January worksheet." sqref="D2" xr:uid="{CA35603D-E034-48BF-9194-4BFFE34BA2EA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ABD64-F7F7-4A14-8B7E-0BCB121B1B22}">
  <sheetPr>
    <tabColor theme="9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19"/>
      <c r="D2" s="22">
        <f>CalendarYear</f>
        <v>2024</v>
      </c>
      <c r="E2" s="22"/>
      <c r="F2" s="22"/>
      <c r="G2" s="22"/>
      <c r="H2" s="22"/>
      <c r="I2" s="88" t="s">
        <v>10</v>
      </c>
      <c r="J2" s="88"/>
      <c r="K2" s="20"/>
    </row>
    <row r="3" spans="2:12" ht="20.7" customHeight="1" thickBot="1" x14ac:dyDescent="0.35">
      <c r="B3" s="2"/>
      <c r="C3" s="19"/>
      <c r="D3" s="23" t="str">
        <f>UPPER(TEXT(WeekStart,"ddd"))</f>
        <v>SUN</v>
      </c>
      <c r="E3" s="23" t="str">
        <f t="shared" ref="E3:J3" si="0">UPPER(TEXT(E4,"ddd"))</f>
        <v>MON</v>
      </c>
      <c r="F3" s="23" t="str">
        <f t="shared" si="0"/>
        <v>TUE</v>
      </c>
      <c r="G3" s="23" t="str">
        <f t="shared" si="0"/>
        <v>WED</v>
      </c>
      <c r="H3" s="23" t="str">
        <f t="shared" si="0"/>
        <v>THU</v>
      </c>
      <c r="I3" s="23" t="str">
        <f t="shared" si="0"/>
        <v>FRI</v>
      </c>
      <c r="J3" s="23" t="str">
        <f t="shared" si="0"/>
        <v>SAT</v>
      </c>
      <c r="K3" s="20"/>
    </row>
    <row r="4" spans="2:12" ht="20.399999999999999" customHeight="1" thickTop="1" x14ac:dyDescent="0.3">
      <c r="B4" s="3"/>
      <c r="C4" s="21"/>
      <c r="D4" s="26">
        <f t="array" ref="D4:J4">DaysAndWeeks+DATE(CalendarYear,2,1)-WEEKDAY(DATE(CalendarYear,2,1),(WeekStart="Mon")+1)+1</f>
        <v>45319</v>
      </c>
      <c r="E4" s="26">
        <v>45320</v>
      </c>
      <c r="F4" s="26">
        <v>45321</v>
      </c>
      <c r="G4" s="26">
        <v>45322</v>
      </c>
      <c r="H4" s="26">
        <v>45323</v>
      </c>
      <c r="I4" s="26">
        <v>45324</v>
      </c>
      <c r="J4" s="24">
        <v>45325</v>
      </c>
      <c r="K4" s="20"/>
    </row>
    <row r="5" spans="2:12" ht="44.4" customHeight="1" thickBot="1" x14ac:dyDescent="0.35">
      <c r="C5" s="20"/>
      <c r="D5" s="28"/>
      <c r="E5" s="28"/>
      <c r="F5" s="28"/>
      <c r="G5" s="28"/>
      <c r="H5" s="28"/>
      <c r="I5" s="28"/>
      <c r="J5" s="29"/>
      <c r="K5" s="20"/>
    </row>
    <row r="6" spans="2:12" ht="20.399999999999999" customHeight="1" thickTop="1" x14ac:dyDescent="0.3">
      <c r="C6" s="20"/>
      <c r="D6" s="27">
        <f t="array" ref="D6:J6">DaysAndWeeks+DATE(CalendarYear,2,1)-WEEKDAY(DATE(CalendarYear,2,1),(WeekStart="Mon")+1)+8</f>
        <v>45326</v>
      </c>
      <c r="E6" s="27">
        <v>45327</v>
      </c>
      <c r="F6" s="27">
        <v>45328</v>
      </c>
      <c r="G6" s="27">
        <v>45329</v>
      </c>
      <c r="H6" s="27">
        <v>45330</v>
      </c>
      <c r="I6" s="27">
        <v>45331</v>
      </c>
      <c r="J6" s="25">
        <v>45332</v>
      </c>
      <c r="K6" s="20"/>
    </row>
    <row r="7" spans="2:12" ht="44.4" customHeight="1" thickBot="1" x14ac:dyDescent="0.35">
      <c r="C7" s="20"/>
      <c r="D7" s="28"/>
      <c r="E7" s="28"/>
      <c r="F7" s="28"/>
      <c r="G7" s="28"/>
      <c r="H7" s="28"/>
      <c r="I7" s="28"/>
      <c r="J7" s="29"/>
      <c r="K7" s="20"/>
    </row>
    <row r="8" spans="2:12" ht="20.399999999999999" customHeight="1" thickTop="1" x14ac:dyDescent="0.3">
      <c r="C8" s="20"/>
      <c r="D8" s="27">
        <f t="array" ref="D8:J8">DaysAndWeeks+DATE(CalendarYear,2,1)-WEEKDAY(DATE(CalendarYear,2,1),(WeekStart="Mon")+1)+15</f>
        <v>45333</v>
      </c>
      <c r="E8" s="27">
        <v>45334</v>
      </c>
      <c r="F8" s="27">
        <v>45335</v>
      </c>
      <c r="G8" s="27">
        <v>45336</v>
      </c>
      <c r="H8" s="27">
        <v>45337</v>
      </c>
      <c r="I8" s="27">
        <v>45338</v>
      </c>
      <c r="J8" s="25">
        <v>45339</v>
      </c>
      <c r="K8" s="20"/>
    </row>
    <row r="9" spans="2:12" ht="44.4" customHeight="1" thickBot="1" x14ac:dyDescent="0.35">
      <c r="C9" s="20"/>
      <c r="D9" s="28"/>
      <c r="E9" s="28"/>
      <c r="F9" s="28"/>
      <c r="G9" s="28"/>
      <c r="H9" s="28"/>
      <c r="I9" s="28"/>
      <c r="J9" s="29"/>
      <c r="K9" s="20"/>
    </row>
    <row r="10" spans="2:12" ht="20.399999999999999" customHeight="1" thickTop="1" x14ac:dyDescent="0.3">
      <c r="C10" s="20"/>
      <c r="D10" s="27">
        <f t="array" ref="D10:J10">DaysAndWeeks+DATE(CalendarYear,2,1)-WEEKDAY(DATE(CalendarYear,2,1),(WeekStart="Mon")+1)+82</f>
        <v>45400</v>
      </c>
      <c r="E10" s="27">
        <v>45401</v>
      </c>
      <c r="F10" s="27">
        <v>45402</v>
      </c>
      <c r="G10" s="27">
        <v>45403</v>
      </c>
      <c r="H10" s="27">
        <v>45404</v>
      </c>
      <c r="I10" s="27">
        <v>45405</v>
      </c>
      <c r="J10" s="25">
        <v>45406</v>
      </c>
      <c r="K10" s="20"/>
    </row>
    <row r="11" spans="2:12" ht="44.4" customHeight="1" thickBot="1" x14ac:dyDescent="0.35">
      <c r="C11" s="20"/>
      <c r="D11" s="28"/>
      <c r="E11" s="28"/>
      <c r="F11" s="28"/>
      <c r="G11" s="28"/>
      <c r="H11" s="28"/>
      <c r="I11" s="28"/>
      <c r="J11" s="29"/>
      <c r="K11" s="20"/>
    </row>
    <row r="12" spans="2:12" ht="20.399999999999999" customHeight="1" thickTop="1" x14ac:dyDescent="0.3">
      <c r="C12" s="20"/>
      <c r="D12" s="27">
        <f t="array" ref="D12:J12">DaysAndWeeks+DATE(CalendarYear,2,1)-WEEKDAY(DATE(CalendarYear,2,1),(WeekStart="Mon")+1)+29</f>
        <v>45347</v>
      </c>
      <c r="E12" s="27">
        <v>45348</v>
      </c>
      <c r="F12" s="27">
        <v>45349</v>
      </c>
      <c r="G12" s="27">
        <v>45350</v>
      </c>
      <c r="H12" s="27">
        <v>45351</v>
      </c>
      <c r="I12" s="27">
        <v>45352</v>
      </c>
      <c r="J12" s="25">
        <v>45353</v>
      </c>
      <c r="K12" s="20"/>
    </row>
    <row r="13" spans="2:12" ht="44.4" customHeight="1" thickBot="1" x14ac:dyDescent="0.35">
      <c r="C13" s="20"/>
      <c r="D13" s="28"/>
      <c r="E13" s="28"/>
      <c r="F13" s="28"/>
      <c r="G13" s="28"/>
      <c r="H13" s="28"/>
      <c r="I13" s="28"/>
      <c r="J13" s="29"/>
      <c r="K13" s="20"/>
    </row>
    <row r="14" spans="2:12" ht="20.399999999999999" customHeight="1" thickTop="1" x14ac:dyDescent="0.3">
      <c r="C14" s="20"/>
      <c r="D14" s="27">
        <f t="array" ref="D14:E14">DaysAndWeeks+DATE(CalendarYear,2,1)-WEEKDAY(DATE(CalendarYear,2,1),(WeekStart="Mon")+1)+36</f>
        <v>45354</v>
      </c>
      <c r="E14" s="27">
        <v>45355</v>
      </c>
      <c r="F14" s="89" t="s">
        <v>0</v>
      </c>
      <c r="G14" s="91"/>
      <c r="H14" s="91"/>
      <c r="I14" s="91"/>
      <c r="J14" s="92"/>
      <c r="K14" s="20"/>
    </row>
    <row r="15" spans="2:12" ht="44.4" customHeight="1" thickBot="1" x14ac:dyDescent="0.35">
      <c r="C15" s="20"/>
      <c r="D15" s="28"/>
      <c r="E15" s="28"/>
      <c r="F15" s="90"/>
      <c r="G15" s="93"/>
      <c r="H15" s="93"/>
      <c r="I15" s="93"/>
      <c r="J15" s="94"/>
      <c r="K15" s="20"/>
    </row>
    <row r="16" spans="2:12" ht="36.450000000000003" customHeight="1" thickTop="1" x14ac:dyDescent="0.3">
      <c r="C16" s="20"/>
      <c r="D16" s="20"/>
      <c r="E16" s="20"/>
      <c r="F16" s="20"/>
      <c r="G16" s="20"/>
      <c r="H16" s="20"/>
      <c r="I16" s="20"/>
      <c r="J16" s="20"/>
      <c r="K16" s="20"/>
    </row>
  </sheetData>
  <mergeCells count="3">
    <mergeCell ref="I2:J2"/>
    <mergeCell ref="F14:F15"/>
    <mergeCell ref="G14:J15"/>
  </mergeCells>
  <conditionalFormatting sqref="D4:I5">
    <cfRule type="expression" dxfId="23" priority="1">
      <formula>DAY(D4)&gt;8</formula>
    </cfRule>
  </conditionalFormatting>
  <conditionalFormatting sqref="D12:J12 D14:E14">
    <cfRule type="expression" dxfId="22" priority="2">
      <formula>AND(DAY(D12)&gt;=1,DAY(D12)&lt;=15)</formula>
    </cfRule>
  </conditionalFormatting>
  <dataValidations count="8">
    <dataValidation allowBlank="1" showInputMessage="1" showErrorMessage="1" prompt="Enter Notes in cell at right" sqref="F14:F15" xr:uid="{A392D257-F533-47DA-92AD-25F996A8AB09}"/>
    <dataValidation allowBlank="1" showInputMessage="1" showErrorMessage="1" prompt="Enter Notes in this cell" sqref="G14:J15" xr:uid="{0ACCB23C-3659-4325-A5F5-C7BD357F8A77}"/>
    <dataValidation allowBlank="1" showInputMessage="1" showErrorMessage="1" prompt="Year in this cell is automatically updated. To change the year, edit cell N3 in January worksheet." sqref="D2" xr:uid="{218CF979-9604-4B80-9899-D9E84B244B70}"/>
    <dataValidation allowBlank="1" showInputMessage="1" showErrorMessage="1" prompt="Month of this worksheet is in this cell. The calendar below contains dates from previous, current and the next month. Monthly notes can be entered in cell G14." sqref="I2:J2" xr:uid="{C074F014-1565-4E2A-93AA-F69517E428F7}"/>
    <dataValidation allowBlank="1" showInputMessage="1" showErrorMessage="1" prompt="February month calendar" sqref="A1" xr:uid="{98C28EEB-40EF-4893-ADD9-43D3663D114E}"/>
    <dataValidation allowBlank="1" showInputMessage="1" showErrorMessage="1" prompt="Enter daily notes based on the calendar day above in cells in this and rows 7, 9, 11, 13 and 15, columns D to J" sqref="D5" xr:uid="{30368F4B-C2E7-4152-A520-6437E298E0DF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CCE4A020-4879-456D-B075-3038D435E339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048ED574-25FC-4AFD-8E53-930C06DAE7A4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2919-2909-442E-9824-6DFAF649D5D0}">
  <sheetPr>
    <tabColor theme="7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30"/>
      <c r="D2" s="33">
        <f>CalendarYear</f>
        <v>2024</v>
      </c>
      <c r="E2" s="33"/>
      <c r="F2" s="33"/>
      <c r="G2" s="33"/>
      <c r="H2" s="33"/>
      <c r="I2" s="95" t="s">
        <v>11</v>
      </c>
      <c r="J2" s="95"/>
      <c r="K2" s="31"/>
    </row>
    <row r="3" spans="2:12" ht="20.7" customHeight="1" thickBot="1" x14ac:dyDescent="0.35">
      <c r="B3" s="2"/>
      <c r="C3" s="30"/>
      <c r="D3" s="34" t="str">
        <f>UPPER(TEXT(WeekStart,"ddd"))</f>
        <v>SUN</v>
      </c>
      <c r="E3" s="34" t="str">
        <f t="shared" ref="E3:J3" si="0">UPPER(TEXT(E4,"ddd"))</f>
        <v>MON</v>
      </c>
      <c r="F3" s="34" t="str">
        <f t="shared" si="0"/>
        <v>TUE</v>
      </c>
      <c r="G3" s="34" t="str">
        <f t="shared" si="0"/>
        <v>WED</v>
      </c>
      <c r="H3" s="34" t="str">
        <f t="shared" si="0"/>
        <v>THU</v>
      </c>
      <c r="I3" s="34" t="str">
        <f t="shared" si="0"/>
        <v>FRI</v>
      </c>
      <c r="J3" s="34" t="str">
        <f t="shared" si="0"/>
        <v>SAT</v>
      </c>
      <c r="K3" s="31"/>
    </row>
    <row r="4" spans="2:12" ht="20.399999999999999" customHeight="1" thickTop="1" x14ac:dyDescent="0.3">
      <c r="B4" s="3"/>
      <c r="C4" s="32"/>
      <c r="D4" s="37">
        <f t="array" ref="D4:J4">DaysAndWeeks+DATE(CalendarYear,3,1)-WEEKDAY(DATE(CalendarYear,3,1),(WeekStart="Mon")+1)+1</f>
        <v>45347</v>
      </c>
      <c r="E4" s="37">
        <v>45348</v>
      </c>
      <c r="F4" s="37">
        <v>45349</v>
      </c>
      <c r="G4" s="37">
        <v>45350</v>
      </c>
      <c r="H4" s="37">
        <v>45351</v>
      </c>
      <c r="I4" s="37">
        <v>45352</v>
      </c>
      <c r="J4" s="35">
        <v>45353</v>
      </c>
      <c r="K4" s="31"/>
    </row>
    <row r="5" spans="2:12" ht="44.4" customHeight="1" thickBot="1" x14ac:dyDescent="0.35">
      <c r="C5" s="31"/>
      <c r="D5" s="39"/>
      <c r="E5" s="39"/>
      <c r="F5" s="39"/>
      <c r="G5" s="39"/>
      <c r="H5" s="39"/>
      <c r="I5" s="39"/>
      <c r="J5" s="40"/>
      <c r="K5" s="31"/>
    </row>
    <row r="6" spans="2:12" ht="20.399999999999999" customHeight="1" thickTop="1" x14ac:dyDescent="0.3">
      <c r="C6" s="31"/>
      <c r="D6" s="38">
        <f t="array" ref="D6:J6">DaysAndWeeks+DATE(CalendarYear,3,1)-WEEKDAY(DATE(CalendarYear,3,1),(WeekStart="Mon")+1)+3</f>
        <v>45349</v>
      </c>
      <c r="E6" s="38">
        <v>45350</v>
      </c>
      <c r="F6" s="38">
        <v>45351</v>
      </c>
      <c r="G6" s="38">
        <v>45352</v>
      </c>
      <c r="H6" s="38">
        <v>45353</v>
      </c>
      <c r="I6" s="38">
        <v>45354</v>
      </c>
      <c r="J6" s="36">
        <v>45355</v>
      </c>
      <c r="K6" s="31"/>
    </row>
    <row r="7" spans="2:12" ht="44.4" customHeight="1" thickBot="1" x14ac:dyDescent="0.35">
      <c r="C7" s="31"/>
      <c r="D7" s="39"/>
      <c r="E7" s="39"/>
      <c r="F7" s="39"/>
      <c r="G7" s="39"/>
      <c r="H7" s="39"/>
      <c r="I7" s="39"/>
      <c r="J7" s="40"/>
      <c r="K7" s="31"/>
    </row>
    <row r="8" spans="2:12" ht="20.399999999999999" customHeight="1" thickTop="1" x14ac:dyDescent="0.3">
      <c r="C8" s="31"/>
      <c r="D8" s="38">
        <f t="array" ref="D8:J8">DaysAndWeeks+DATE(CalendarYear,3,1)-WEEKDAY(DATE(CalendarYear,3,1),(WeekStart="Mon")+1)+15</f>
        <v>45361</v>
      </c>
      <c r="E8" s="38">
        <v>45362</v>
      </c>
      <c r="F8" s="38">
        <v>45363</v>
      </c>
      <c r="G8" s="38">
        <v>45364</v>
      </c>
      <c r="H8" s="38">
        <v>45365</v>
      </c>
      <c r="I8" s="38">
        <v>45366</v>
      </c>
      <c r="J8" s="36">
        <v>45367</v>
      </c>
      <c r="K8" s="31"/>
    </row>
    <row r="9" spans="2:12" ht="44.4" customHeight="1" thickBot="1" x14ac:dyDescent="0.35">
      <c r="C9" s="31"/>
      <c r="D9" s="39"/>
      <c r="E9" s="39"/>
      <c r="F9" s="39"/>
      <c r="G9" s="39"/>
      <c r="H9" s="39"/>
      <c r="I9" s="39"/>
      <c r="J9" s="40"/>
      <c r="K9" s="31"/>
    </row>
    <row r="10" spans="2:12" ht="20.399999999999999" customHeight="1" thickTop="1" x14ac:dyDescent="0.3">
      <c r="C10" s="31"/>
      <c r="D10" s="38">
        <f t="array" ref="D10:J10">DaysAndWeeks+DATE(CalendarYear,3,1)-WEEKDAY(DATE(CalendarYear,3,1),(WeekStart="Mon")+1)+22</f>
        <v>45368</v>
      </c>
      <c r="E10" s="38">
        <v>45369</v>
      </c>
      <c r="F10" s="38">
        <v>45370</v>
      </c>
      <c r="G10" s="38">
        <v>45371</v>
      </c>
      <c r="H10" s="38">
        <v>45372</v>
      </c>
      <c r="I10" s="38">
        <v>45373</v>
      </c>
      <c r="J10" s="36">
        <v>45374</v>
      </c>
      <c r="K10" s="31"/>
    </row>
    <row r="11" spans="2:12" ht="44.4" customHeight="1" thickBot="1" x14ac:dyDescent="0.35">
      <c r="C11" s="31"/>
      <c r="D11" s="39"/>
      <c r="E11" s="39"/>
      <c r="F11" s="39"/>
      <c r="G11" s="39"/>
      <c r="H11" s="39"/>
      <c r="I11" s="39"/>
      <c r="J11" s="40"/>
      <c r="K11" s="31"/>
    </row>
    <row r="12" spans="2:12" ht="20.399999999999999" customHeight="1" thickTop="1" x14ac:dyDescent="0.3">
      <c r="C12" s="31"/>
      <c r="D12" s="38">
        <f t="array" ref="D12:J12">DaysAndWeeks+DATE(CalendarYear,3,1)-WEEKDAY(DATE(CalendarYear,3,1),(WeekStart="Mon")+1)+29</f>
        <v>45375</v>
      </c>
      <c r="E12" s="38">
        <v>45376</v>
      </c>
      <c r="F12" s="38">
        <v>45377</v>
      </c>
      <c r="G12" s="38">
        <v>45378</v>
      </c>
      <c r="H12" s="38">
        <v>45379</v>
      </c>
      <c r="I12" s="38">
        <v>45380</v>
      </c>
      <c r="J12" s="36">
        <v>45381</v>
      </c>
      <c r="K12" s="31"/>
    </row>
    <row r="13" spans="2:12" ht="44.4" customHeight="1" thickBot="1" x14ac:dyDescent="0.35">
      <c r="C13" s="31"/>
      <c r="D13" s="39"/>
      <c r="E13" s="39"/>
      <c r="F13" s="39"/>
      <c r="G13" s="39"/>
      <c r="H13" s="39"/>
      <c r="I13" s="39"/>
      <c r="J13" s="40"/>
      <c r="K13" s="31"/>
    </row>
    <row r="14" spans="2:12" ht="20.399999999999999" customHeight="1" thickTop="1" x14ac:dyDescent="0.3">
      <c r="C14" s="31"/>
      <c r="D14" s="38">
        <f t="array" ref="D14:E14">DaysAndWeeks+DATE(CalendarYear,3,1)-WEEKDAY(DATE(CalendarYear,3,1),(WeekStart="Mon")+1)+36</f>
        <v>45382</v>
      </c>
      <c r="E14" s="38">
        <v>45383</v>
      </c>
      <c r="F14" s="96" t="s">
        <v>0</v>
      </c>
      <c r="G14" s="98"/>
      <c r="H14" s="98"/>
      <c r="I14" s="98"/>
      <c r="J14" s="99"/>
      <c r="K14" s="31"/>
    </row>
    <row r="15" spans="2:12" ht="44.4" customHeight="1" thickBot="1" x14ac:dyDescent="0.35">
      <c r="C15" s="31"/>
      <c r="D15" s="39"/>
      <c r="E15" s="39"/>
      <c r="F15" s="97"/>
      <c r="G15" s="100"/>
      <c r="H15" s="100"/>
      <c r="I15" s="100"/>
      <c r="J15" s="101"/>
      <c r="K15" s="31"/>
    </row>
    <row r="16" spans="2:12" ht="36.450000000000003" customHeight="1" thickTop="1" x14ac:dyDescent="0.3">
      <c r="C16" s="31"/>
      <c r="D16" s="31"/>
      <c r="E16" s="31"/>
      <c r="F16" s="31"/>
      <c r="G16" s="31"/>
      <c r="H16" s="31"/>
      <c r="I16" s="31"/>
      <c r="J16" s="31"/>
      <c r="K16" s="31"/>
    </row>
  </sheetData>
  <mergeCells count="3">
    <mergeCell ref="I2:J2"/>
    <mergeCell ref="F14:F15"/>
    <mergeCell ref="G14:J15"/>
  </mergeCells>
  <conditionalFormatting sqref="D4:I5">
    <cfRule type="expression" dxfId="21" priority="1">
      <formula>DAY(D4)&gt;8</formula>
    </cfRule>
  </conditionalFormatting>
  <conditionalFormatting sqref="D12:J12 D14:E14">
    <cfRule type="expression" dxfId="20" priority="2">
      <formula>AND(DAY(D12)&gt;=1,DAY(D12)&lt;=15)</formula>
    </cfRule>
  </conditionalFormatting>
  <dataValidations count="8">
    <dataValidation allowBlank="1" showInputMessage="1" showErrorMessage="1" prompt="Enter Notes in cell at right" sqref="F14:F15" xr:uid="{3A2CC574-D37F-4EDB-BD0D-8B351A4EFC9A}"/>
    <dataValidation allowBlank="1" showInputMessage="1" showErrorMessage="1" prompt="Enter Notes in this cell" sqref="G14:J15" xr:uid="{D8CA94C5-6450-465E-ACFE-DE3794015CCE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7A5222FC-DC42-4486-B6A4-CAA88382401D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81092B6E-8492-4B53-B45D-B998A23F639F}"/>
    <dataValidation allowBlank="1" showInputMessage="1" showErrorMessage="1" prompt="Enter daily notes based on the calendar day above in cells in this and rows 7, 9, 11, 13 and 15, columns D to J" sqref="D5" xr:uid="{33B684D0-A6FD-4A05-B39F-9100A4A874F4}"/>
    <dataValidation allowBlank="1" showInputMessage="1" showErrorMessage="1" prompt="March month calendar" sqref="A1" xr:uid="{ADFBE609-677F-493F-BC76-4663E10EF344}"/>
    <dataValidation allowBlank="1" showInputMessage="1" showErrorMessage="1" prompt="Month of this worksheet is in this cell. The calendar below contains dates from previous, current and the next month. Monthly notes can be entered in cell G14." sqref="I2:J2" xr:uid="{5DB4314F-CD33-4DE8-A366-1053872CF9EB}"/>
    <dataValidation allowBlank="1" showInputMessage="1" showErrorMessage="1" prompt="Year in this cell is automatically updated. To change the year, edit cell N3 in January worksheet." sqref="D2" xr:uid="{D4A953F9-BF17-4B1B-8FDA-43BC081E6A03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E8A9-7EF4-46C3-BA19-1182B1D6A795}">
  <sheetPr>
    <tabColor theme="5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52"/>
      <c r="D2" s="53">
        <f>CalendarYear</f>
        <v>2024</v>
      </c>
      <c r="E2" s="53"/>
      <c r="F2" s="53"/>
      <c r="G2" s="53"/>
      <c r="H2" s="53"/>
      <c r="I2" s="109" t="s">
        <v>13</v>
      </c>
      <c r="J2" s="109"/>
      <c r="K2" s="54"/>
    </row>
    <row r="3" spans="2:12" ht="20.7" customHeight="1" thickBot="1" x14ac:dyDescent="0.35">
      <c r="B3" s="2"/>
      <c r="C3" s="52"/>
      <c r="D3" s="55" t="str">
        <f>UPPER(TEXT(WeekStart,"ddd"))</f>
        <v>SUN</v>
      </c>
      <c r="E3" s="55" t="str">
        <f t="shared" ref="E3:J3" si="0">UPPER(TEXT(E4,"ddd"))</f>
        <v>MON</v>
      </c>
      <c r="F3" s="55" t="str">
        <f t="shared" si="0"/>
        <v>TUE</v>
      </c>
      <c r="G3" s="55" t="str">
        <f t="shared" si="0"/>
        <v>WED</v>
      </c>
      <c r="H3" s="55" t="str">
        <f t="shared" si="0"/>
        <v>THU</v>
      </c>
      <c r="I3" s="55" t="str">
        <f t="shared" si="0"/>
        <v>FRI</v>
      </c>
      <c r="J3" s="55" t="str">
        <f t="shared" si="0"/>
        <v>SAT</v>
      </c>
      <c r="K3" s="54"/>
    </row>
    <row r="4" spans="2:12" ht="20.399999999999999" customHeight="1" thickTop="1" x14ac:dyDescent="0.3">
      <c r="B4" s="3"/>
      <c r="C4" s="56"/>
      <c r="D4" s="59">
        <f t="array" ref="D4:J4">DaysAndWeeks+DATE(CalendarYear,5,1)-WEEKDAY(DATE(CalendarYear,5,1),(WeekStart="Mon")+1)+1</f>
        <v>45410</v>
      </c>
      <c r="E4" s="59">
        <v>45411</v>
      </c>
      <c r="F4" s="59">
        <v>45412</v>
      </c>
      <c r="G4" s="59">
        <v>45413</v>
      </c>
      <c r="H4" s="59">
        <v>45414</v>
      </c>
      <c r="I4" s="59">
        <v>45415</v>
      </c>
      <c r="J4" s="57">
        <v>45416</v>
      </c>
      <c r="K4" s="54"/>
    </row>
    <row r="5" spans="2:12" ht="44.4" customHeight="1" thickBot="1" x14ac:dyDescent="0.35">
      <c r="C5" s="54"/>
      <c r="D5" s="61"/>
      <c r="E5" s="61"/>
      <c r="F5" s="61"/>
      <c r="G5" s="61"/>
      <c r="H5" s="61"/>
      <c r="I5" s="61"/>
      <c r="J5" s="62"/>
      <c r="K5" s="54"/>
    </row>
    <row r="6" spans="2:12" ht="20.399999999999999" customHeight="1" thickTop="1" x14ac:dyDescent="0.3">
      <c r="C6" s="54"/>
      <c r="D6" s="60">
        <f t="array" ref="D6:J6">DaysAndWeeks+DATE(CalendarYear,5,1)-WEEKDAY(DATE(CalendarYear,5,1),(WeekStart="Mon")+1)+8</f>
        <v>45417</v>
      </c>
      <c r="E6" s="60">
        <v>45418</v>
      </c>
      <c r="F6" s="60">
        <v>45419</v>
      </c>
      <c r="G6" s="60">
        <v>45420</v>
      </c>
      <c r="H6" s="60">
        <v>45421</v>
      </c>
      <c r="I6" s="60">
        <v>45422</v>
      </c>
      <c r="J6" s="58">
        <v>45423</v>
      </c>
      <c r="K6" s="54"/>
    </row>
    <row r="7" spans="2:12" ht="44.4" customHeight="1" thickBot="1" x14ac:dyDescent="0.35">
      <c r="C7" s="54"/>
      <c r="D7" s="61"/>
      <c r="E7" s="61"/>
      <c r="F7" s="61"/>
      <c r="G7" s="61"/>
      <c r="H7" s="61"/>
      <c r="I7" s="61"/>
      <c r="J7" s="62"/>
      <c r="K7" s="54"/>
    </row>
    <row r="8" spans="2:12" ht="20.399999999999999" customHeight="1" thickTop="1" x14ac:dyDescent="0.3">
      <c r="C8" s="54"/>
      <c r="D8" s="60">
        <f t="array" ref="D8:J8">DaysAndWeeks+DATE(CalendarYear,5,1)-WEEKDAY(DATE(CalendarYear,5,1),(WeekStart="Mon")+1)+15</f>
        <v>45424</v>
      </c>
      <c r="E8" s="60">
        <v>45425</v>
      </c>
      <c r="F8" s="60">
        <v>45426</v>
      </c>
      <c r="G8" s="60">
        <v>45427</v>
      </c>
      <c r="H8" s="60">
        <v>45428</v>
      </c>
      <c r="I8" s="60">
        <v>45429</v>
      </c>
      <c r="J8" s="58">
        <v>45430</v>
      </c>
      <c r="K8" s="54"/>
    </row>
    <row r="9" spans="2:12" ht="44.4" customHeight="1" thickBot="1" x14ac:dyDescent="0.35">
      <c r="C9" s="54"/>
      <c r="D9" s="61"/>
      <c r="E9" s="61"/>
      <c r="F9" s="61"/>
      <c r="G9" s="61"/>
      <c r="H9" s="61"/>
      <c r="I9" s="61"/>
      <c r="J9" s="62"/>
      <c r="K9" s="54"/>
    </row>
    <row r="10" spans="2:12" ht="20.399999999999999" customHeight="1" thickTop="1" x14ac:dyDescent="0.3">
      <c r="C10" s="54"/>
      <c r="D10" s="60">
        <f t="array" ref="D10:J10">DaysAndWeeks+DATE(CalendarYear,5,1)-WEEKDAY(DATE(CalendarYear,5,1),(WeekStart="Mon")+1)+22</f>
        <v>45431</v>
      </c>
      <c r="E10" s="60">
        <v>45432</v>
      </c>
      <c r="F10" s="60">
        <v>45433</v>
      </c>
      <c r="G10" s="60">
        <v>45434</v>
      </c>
      <c r="H10" s="60">
        <v>45435</v>
      </c>
      <c r="I10" s="60">
        <v>45436</v>
      </c>
      <c r="J10" s="58">
        <v>45437</v>
      </c>
      <c r="K10" s="54"/>
    </row>
    <row r="11" spans="2:12" ht="44.4" customHeight="1" thickBot="1" x14ac:dyDescent="0.35">
      <c r="C11" s="54"/>
      <c r="D11" s="61"/>
      <c r="E11" s="61"/>
      <c r="F11" s="61"/>
      <c r="G11" s="61"/>
      <c r="H11" s="61"/>
      <c r="I11" s="61"/>
      <c r="J11" s="62"/>
      <c r="K11" s="54"/>
    </row>
    <row r="12" spans="2:12" ht="20.399999999999999" customHeight="1" thickTop="1" x14ac:dyDescent="0.3">
      <c r="C12" s="54"/>
      <c r="D12" s="60">
        <f t="array" ref="D12:J12">DaysAndWeeks+DATE(CalendarYear,5,1)-WEEKDAY(DATE(CalendarYear,5,1),(WeekStart="Mon")+1)+29</f>
        <v>45438</v>
      </c>
      <c r="E12" s="60">
        <v>45439</v>
      </c>
      <c r="F12" s="60">
        <v>45440</v>
      </c>
      <c r="G12" s="60">
        <v>45441</v>
      </c>
      <c r="H12" s="60">
        <v>45442</v>
      </c>
      <c r="I12" s="60">
        <v>45443</v>
      </c>
      <c r="J12" s="58">
        <v>45444</v>
      </c>
      <c r="K12" s="54"/>
    </row>
    <row r="13" spans="2:12" ht="44.4" customHeight="1" thickBot="1" x14ac:dyDescent="0.35">
      <c r="C13" s="54"/>
      <c r="D13" s="61"/>
      <c r="E13" s="61"/>
      <c r="F13" s="61"/>
      <c r="G13" s="61"/>
      <c r="H13" s="61"/>
      <c r="I13" s="61"/>
      <c r="J13" s="62"/>
      <c r="K13" s="54"/>
    </row>
    <row r="14" spans="2:12" ht="20.399999999999999" customHeight="1" thickTop="1" x14ac:dyDescent="0.3">
      <c r="C14" s="54"/>
      <c r="D14" s="60">
        <f t="array" ref="D14:E14">DaysAndWeeks+DATE(CalendarYear,5,1)-WEEKDAY(DATE(CalendarYear,5,1),(WeekStart="Mon")+1)+36</f>
        <v>45445</v>
      </c>
      <c r="E14" s="60">
        <v>45446</v>
      </c>
      <c r="F14" s="110" t="s">
        <v>0</v>
      </c>
      <c r="G14" s="112"/>
      <c r="H14" s="112"/>
      <c r="I14" s="112"/>
      <c r="J14" s="113"/>
      <c r="K14" s="54"/>
    </row>
    <row r="15" spans="2:12" ht="44.4" customHeight="1" thickBot="1" x14ac:dyDescent="0.35">
      <c r="C15" s="54"/>
      <c r="D15" s="61"/>
      <c r="E15" s="61"/>
      <c r="F15" s="111"/>
      <c r="G15" s="114"/>
      <c r="H15" s="114"/>
      <c r="I15" s="114"/>
      <c r="J15" s="115"/>
      <c r="K15" s="54"/>
    </row>
    <row r="16" spans="2:12" ht="36.450000000000003" customHeight="1" thickTop="1" x14ac:dyDescent="0.3">
      <c r="C16" s="54"/>
      <c r="D16" s="54"/>
      <c r="E16" s="54"/>
      <c r="F16" s="54"/>
      <c r="G16" s="54"/>
      <c r="H16" s="54"/>
      <c r="I16" s="54"/>
      <c r="J16" s="54"/>
      <c r="K16" s="54"/>
    </row>
  </sheetData>
  <mergeCells count="3">
    <mergeCell ref="I2:J2"/>
    <mergeCell ref="F14:F15"/>
    <mergeCell ref="G14:J15"/>
  </mergeCells>
  <conditionalFormatting sqref="D4:I5">
    <cfRule type="expression" dxfId="17" priority="1">
      <formula>DAY(D4)&gt;8</formula>
    </cfRule>
  </conditionalFormatting>
  <conditionalFormatting sqref="D12:J12 D14:E14">
    <cfRule type="expression" dxfId="16" priority="2">
      <formula>AND(DAY(D12)&gt;=1,DAY(D12)&lt;=15)</formula>
    </cfRule>
  </conditionalFormatting>
  <dataValidations count="8">
    <dataValidation allowBlank="1" showInputMessage="1" showErrorMessage="1" prompt="Enter Notes in cell at right" sqref="F14:F15" xr:uid="{74752F48-0C56-4E5C-93D0-866D2CA7A3C8}"/>
    <dataValidation allowBlank="1" showInputMessage="1" showErrorMessage="1" prompt="Enter Notes in this cell" sqref="G14:J15" xr:uid="{6E073A16-FD1F-4A5A-869F-07312FB85BE3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36B71E75-52D0-4670-8B12-8594C1F71746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82A06B49-923E-4B4C-B189-7BD4F0B83F3F}"/>
    <dataValidation allowBlank="1" showInputMessage="1" showErrorMessage="1" prompt="Enter daily notes based on the calendar day above in cells in this and rows 7, 9, 11, 13 and 15, columns D to J" sqref="D5" xr:uid="{866E9D99-077D-4017-A3A3-5A1CD9EFB6BF}"/>
    <dataValidation allowBlank="1" showInputMessage="1" showErrorMessage="1" prompt="May month calendar" sqref="A1" xr:uid="{B1B62303-966F-476C-A4D9-D22D7DCEE452}"/>
    <dataValidation allowBlank="1" showInputMessage="1" showErrorMessage="1" prompt="Month of this worksheet is in this cell. The calendar below contains dates from previous, current and the next month. Monthly notes can be entered in cell G14." sqref="I2:J2" xr:uid="{78F24A5F-3B58-4EC8-B510-7F10BD22122A}"/>
    <dataValidation allowBlank="1" showInputMessage="1" showErrorMessage="1" prompt="Year in this cell is automatically updated. To change the year, edit cell N3 in January worksheet." sqref="D2" xr:uid="{D08C406F-1470-4082-8BF4-57842CBC8A9A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218F0-98D8-4083-BB68-E784F04A2B31}">
  <sheetPr>
    <tabColor theme="6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63"/>
      <c r="D2" s="64">
        <f>CalendarYear</f>
        <v>2024</v>
      </c>
      <c r="E2" s="64"/>
      <c r="F2" s="64"/>
      <c r="G2" s="64"/>
      <c r="H2" s="64"/>
      <c r="I2" s="116" t="s">
        <v>14</v>
      </c>
      <c r="J2" s="116"/>
      <c r="K2" s="65"/>
    </row>
    <row r="3" spans="2:12" ht="20.7" customHeight="1" thickBot="1" x14ac:dyDescent="0.35">
      <c r="B3" s="2"/>
      <c r="C3" s="63"/>
      <c r="D3" s="66" t="str">
        <f>UPPER(TEXT(WeekStart,"ddd"))</f>
        <v>SUN</v>
      </c>
      <c r="E3" s="66" t="str">
        <f t="shared" ref="E3:J3" si="0">UPPER(TEXT(E4,"ddd"))</f>
        <v>MON</v>
      </c>
      <c r="F3" s="66" t="str">
        <f t="shared" si="0"/>
        <v>TUE</v>
      </c>
      <c r="G3" s="66" t="str">
        <f t="shared" si="0"/>
        <v>WED</v>
      </c>
      <c r="H3" s="66" t="str">
        <f t="shared" si="0"/>
        <v>THU</v>
      </c>
      <c r="I3" s="66" t="str">
        <f t="shared" si="0"/>
        <v>FRI</v>
      </c>
      <c r="J3" s="66" t="str">
        <f t="shared" si="0"/>
        <v>SAT</v>
      </c>
      <c r="K3" s="65"/>
    </row>
    <row r="4" spans="2:12" ht="20.399999999999999" customHeight="1" thickTop="1" x14ac:dyDescent="0.3">
      <c r="B4" s="3"/>
      <c r="C4" s="67"/>
      <c r="D4" s="70">
        <f t="array" ref="D4:J4">DaysAndWeeks+DATE(CalendarYear,6,1)-WEEKDAY(DATE(CalendarYear,6,1),(WeekStart="Mon")+1)+1</f>
        <v>45438</v>
      </c>
      <c r="E4" s="70">
        <v>45439</v>
      </c>
      <c r="F4" s="70">
        <v>45440</v>
      </c>
      <c r="G4" s="70">
        <v>45441</v>
      </c>
      <c r="H4" s="70">
        <v>45442</v>
      </c>
      <c r="I4" s="70">
        <v>45443</v>
      </c>
      <c r="J4" s="68">
        <v>45444</v>
      </c>
      <c r="K4" s="65"/>
    </row>
    <row r="5" spans="2:12" ht="44.4" customHeight="1" thickBot="1" x14ac:dyDescent="0.35">
      <c r="C5" s="65"/>
      <c r="D5" s="72"/>
      <c r="E5" s="72"/>
      <c r="F5" s="72"/>
      <c r="G5" s="72"/>
      <c r="H5" s="72"/>
      <c r="I5" s="72"/>
      <c r="J5" s="73"/>
      <c r="K5" s="65"/>
    </row>
    <row r="6" spans="2:12" ht="20.399999999999999" customHeight="1" thickTop="1" x14ac:dyDescent="0.3">
      <c r="C6" s="65"/>
      <c r="D6" s="71">
        <f t="array" ref="D6:J6">DaysAndWeeks+DATE(CalendarYear,6,1)-WEEKDAY(DATE(CalendarYear,6,1),(WeekStart="Mon")+1)+8</f>
        <v>45445</v>
      </c>
      <c r="E6" s="71">
        <v>45446</v>
      </c>
      <c r="F6" s="71">
        <v>45447</v>
      </c>
      <c r="G6" s="71">
        <v>45448</v>
      </c>
      <c r="H6" s="71">
        <v>45449</v>
      </c>
      <c r="I6" s="71">
        <v>45450</v>
      </c>
      <c r="J6" s="69">
        <v>45451</v>
      </c>
      <c r="K6" s="65"/>
    </row>
    <row r="7" spans="2:12" ht="44.4" customHeight="1" thickBot="1" x14ac:dyDescent="0.35">
      <c r="C7" s="65"/>
      <c r="D7" s="72"/>
      <c r="E7" s="72"/>
      <c r="F7" s="72"/>
      <c r="G7" s="72"/>
      <c r="H7" s="72"/>
      <c r="I7" s="72"/>
      <c r="J7" s="73"/>
      <c r="K7" s="65"/>
    </row>
    <row r="8" spans="2:12" ht="20.399999999999999" customHeight="1" thickTop="1" x14ac:dyDescent="0.3">
      <c r="C8" s="65"/>
      <c r="D8" s="71">
        <f t="array" ref="D8:J8">DaysAndWeeks+DATE(CalendarYear,6,1)-WEEKDAY(DATE(CalendarYear,6,1),(WeekStart="Mon")+1)+15</f>
        <v>45452</v>
      </c>
      <c r="E8" s="71">
        <v>45453</v>
      </c>
      <c r="F8" s="71">
        <v>45454</v>
      </c>
      <c r="G8" s="71">
        <v>45455</v>
      </c>
      <c r="H8" s="71">
        <v>45456</v>
      </c>
      <c r="I8" s="71">
        <v>45457</v>
      </c>
      <c r="J8" s="69">
        <v>45458</v>
      </c>
      <c r="K8" s="65"/>
    </row>
    <row r="9" spans="2:12" ht="44.4" customHeight="1" thickBot="1" x14ac:dyDescent="0.35">
      <c r="C9" s="65"/>
      <c r="D9" s="72"/>
      <c r="E9" s="72"/>
      <c r="F9" s="72"/>
      <c r="G9" s="72"/>
      <c r="H9" s="72"/>
      <c r="I9" s="72"/>
      <c r="J9" s="73"/>
      <c r="K9" s="65"/>
    </row>
    <row r="10" spans="2:12" ht="20.399999999999999" customHeight="1" thickTop="1" x14ac:dyDescent="0.3">
      <c r="C10" s="65"/>
      <c r="D10" s="71">
        <f t="array" ref="D10:J10">DaysAndWeeks+DATE(CalendarYear,6,1)-WEEKDAY(DATE(CalendarYear,6,1),(WeekStart="Mon")+1)+22</f>
        <v>45459</v>
      </c>
      <c r="E10" s="71">
        <v>45460</v>
      </c>
      <c r="F10" s="71">
        <v>45461</v>
      </c>
      <c r="G10" s="71">
        <v>45462</v>
      </c>
      <c r="H10" s="71">
        <v>45463</v>
      </c>
      <c r="I10" s="71">
        <v>45464</v>
      </c>
      <c r="J10" s="69">
        <v>45465</v>
      </c>
      <c r="K10" s="65"/>
    </row>
    <row r="11" spans="2:12" ht="44.4" customHeight="1" thickBot="1" x14ac:dyDescent="0.35">
      <c r="C11" s="65"/>
      <c r="D11" s="72"/>
      <c r="E11" s="72"/>
      <c r="F11" s="72"/>
      <c r="G11" s="72"/>
      <c r="H11" s="72"/>
      <c r="I11" s="72"/>
      <c r="J11" s="73"/>
      <c r="K11" s="65"/>
    </row>
    <row r="12" spans="2:12" ht="20.399999999999999" customHeight="1" thickTop="1" x14ac:dyDescent="0.3">
      <c r="C12" s="65"/>
      <c r="D12" s="71">
        <f t="array" ref="D12:J12">DaysAndWeeks+DATE(CalendarYear,6,1)-WEEKDAY(DATE(CalendarYear,6,1),(WeekStart="Mon")+1)+29</f>
        <v>45466</v>
      </c>
      <c r="E12" s="71">
        <v>45467</v>
      </c>
      <c r="F12" s="71">
        <v>45468</v>
      </c>
      <c r="G12" s="71">
        <v>45469</v>
      </c>
      <c r="H12" s="71">
        <v>45470</v>
      </c>
      <c r="I12" s="71">
        <v>45471</v>
      </c>
      <c r="J12" s="69">
        <v>45472</v>
      </c>
      <c r="K12" s="65"/>
    </row>
    <row r="13" spans="2:12" ht="44.4" customHeight="1" thickBot="1" x14ac:dyDescent="0.35">
      <c r="C13" s="65"/>
      <c r="D13" s="72"/>
      <c r="E13" s="72"/>
      <c r="F13" s="72"/>
      <c r="G13" s="72"/>
      <c r="H13" s="72"/>
      <c r="I13" s="72"/>
      <c r="J13" s="73"/>
      <c r="K13" s="65"/>
    </row>
    <row r="14" spans="2:12" ht="20.399999999999999" customHeight="1" thickTop="1" x14ac:dyDescent="0.3">
      <c r="C14" s="65"/>
      <c r="D14" s="71">
        <f t="array" ref="D14:E14">DaysAndWeeks+DATE(CalendarYear,6,1)-WEEKDAY(DATE(CalendarYear,6,1),(WeekStart="Mon")+1)+36</f>
        <v>45473</v>
      </c>
      <c r="E14" s="71">
        <v>45474</v>
      </c>
      <c r="F14" s="117" t="s">
        <v>0</v>
      </c>
      <c r="G14" s="119"/>
      <c r="H14" s="119"/>
      <c r="I14" s="119"/>
      <c r="J14" s="120"/>
      <c r="K14" s="65"/>
    </row>
    <row r="15" spans="2:12" ht="44.4" customHeight="1" thickBot="1" x14ac:dyDescent="0.35">
      <c r="C15" s="65"/>
      <c r="D15" s="72"/>
      <c r="E15" s="72"/>
      <c r="F15" s="118"/>
      <c r="G15" s="121"/>
      <c r="H15" s="121"/>
      <c r="I15" s="121"/>
      <c r="J15" s="122"/>
      <c r="K15" s="65"/>
    </row>
    <row r="16" spans="2:12" ht="36.450000000000003" customHeight="1" thickTop="1" x14ac:dyDescent="0.3">
      <c r="C16" s="65"/>
      <c r="D16" s="65"/>
      <c r="E16" s="65"/>
      <c r="F16" s="65"/>
      <c r="G16" s="65"/>
      <c r="H16" s="65"/>
      <c r="I16" s="65"/>
      <c r="J16" s="65"/>
      <c r="K16" s="65"/>
    </row>
  </sheetData>
  <mergeCells count="3">
    <mergeCell ref="I2:J2"/>
    <mergeCell ref="F14:F15"/>
    <mergeCell ref="G14:J15"/>
  </mergeCells>
  <conditionalFormatting sqref="D4:I5">
    <cfRule type="expression" dxfId="3" priority="1">
      <formula>DAY(D4)&gt;8</formula>
    </cfRule>
  </conditionalFormatting>
  <conditionalFormatting sqref="D12:J12 D14:E14">
    <cfRule type="expression" dxfId="2" priority="2">
      <formula>AND(DAY(D12)&gt;=1,DAY(D12)&lt;=15)</formula>
    </cfRule>
  </conditionalFormatting>
  <dataValidations count="8">
    <dataValidation allowBlank="1" showInputMessage="1" showErrorMessage="1" prompt="Enter Notes in this cell" sqref="G14:J15" xr:uid="{DBC9C7BF-5B84-4786-89EE-DD663C96A116}"/>
    <dataValidation allowBlank="1" showInputMessage="1" showErrorMessage="1" prompt="Enter Notes in cell at right" sqref="F14:F15" xr:uid="{F0E3F64A-854D-4EF9-B5E9-2CFED0FA6ABB}"/>
    <dataValidation allowBlank="1" showInputMessage="1" showErrorMessage="1" prompt="Year in this cell is automatically updated. To change the year, edit cell N3 in January worksheet." sqref="D2" xr:uid="{7446B229-F8B7-49A1-A719-945894600317}"/>
    <dataValidation allowBlank="1" showInputMessage="1" showErrorMessage="1" prompt="Month of this worksheet is in this cell. The calendar below contains dates from previous, current and the next month. Monthly notes can be entered in cell G14." sqref="I2:J2" xr:uid="{6AD344CA-9C37-4706-B79A-00E7FA30EEDD}"/>
    <dataValidation allowBlank="1" showInputMessage="1" showErrorMessage="1" prompt="June month calendar" sqref="A1" xr:uid="{185B8086-CCB6-4AD0-B5B0-F017EDC4069A}"/>
    <dataValidation allowBlank="1" showInputMessage="1" showErrorMessage="1" prompt="Enter daily notes based on the calendar day above in cells in this and rows 7, 9, 11, 13 and 15, columns D to J" sqref="D5" xr:uid="{F2F8398A-0642-4AE6-879A-E030A200071B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11E00A29-A21D-45D0-9A7F-B74E49027CEC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D3336521-4D2B-42D9-88C1-E81DA65B3199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5"/>
      <c r="D2" s="17">
        <f>CalendarYear</f>
        <v>2024</v>
      </c>
      <c r="E2" s="17"/>
      <c r="F2" s="17"/>
      <c r="G2" s="17"/>
      <c r="H2" s="17"/>
      <c r="I2" s="17"/>
      <c r="J2" s="18" t="s">
        <v>3</v>
      </c>
      <c r="K2" s="4"/>
    </row>
    <row r="3" spans="2:12" ht="20.7" customHeight="1" thickBot="1" x14ac:dyDescent="0.35">
      <c r="B3" s="2"/>
      <c r="C3" s="5"/>
      <c r="D3" s="7" t="str">
        <f>UPPER(TEXT(WeekStart,"ddd"))</f>
        <v>SUN</v>
      </c>
      <c r="E3" s="7" t="str">
        <f t="shared" ref="E3:J3" si="0">UPPER(TEXT(E4,"ddd"))</f>
        <v>MON</v>
      </c>
      <c r="F3" s="7" t="str">
        <f t="shared" si="0"/>
        <v>TUE</v>
      </c>
      <c r="G3" s="7" t="str">
        <f t="shared" si="0"/>
        <v>WED</v>
      </c>
      <c r="H3" s="7" t="str">
        <f t="shared" si="0"/>
        <v>THU</v>
      </c>
      <c r="I3" s="7" t="str">
        <f t="shared" si="0"/>
        <v>FRI</v>
      </c>
      <c r="J3" s="7" t="str">
        <f t="shared" si="0"/>
        <v>SAT</v>
      </c>
      <c r="K3" s="4"/>
    </row>
    <row r="4" spans="2:12" ht="20.399999999999999" customHeight="1" thickTop="1" x14ac:dyDescent="0.3">
      <c r="B4" s="3"/>
      <c r="C4" s="6"/>
      <c r="D4" s="8">
        <f t="array" ref="D4:J4">DaysAndWeeks+DATE(CalendarYear,7,1)-WEEKDAY(DATE(CalendarYear,7,1),(WeekStart="Mon")+1)+1</f>
        <v>45473</v>
      </c>
      <c r="E4" s="8">
        <v>45474</v>
      </c>
      <c r="F4" s="8">
        <v>45475</v>
      </c>
      <c r="G4" s="8">
        <v>45476</v>
      </c>
      <c r="H4" s="8">
        <v>45477</v>
      </c>
      <c r="I4" s="8">
        <v>45478</v>
      </c>
      <c r="J4" s="9">
        <v>45479</v>
      </c>
      <c r="K4" s="4"/>
    </row>
    <row r="5" spans="2:12" ht="44.4" customHeight="1" thickBot="1" x14ac:dyDescent="0.35">
      <c r="C5" s="4"/>
      <c r="D5" s="10"/>
      <c r="E5" s="10"/>
      <c r="F5" s="10"/>
      <c r="G5" s="10"/>
      <c r="H5" s="10"/>
      <c r="I5" s="10"/>
      <c r="J5" s="11"/>
      <c r="K5" s="4"/>
    </row>
    <row r="6" spans="2:12" ht="20.399999999999999" customHeight="1" thickTop="1" x14ac:dyDescent="0.3">
      <c r="C6" s="4"/>
      <c r="D6" s="12">
        <f t="array" ref="D6:J6">DaysAndWeeks+DATE(CalendarYear,7,1)-WEEKDAY(DATE(CalendarYear,7,1),(WeekStart="Mon")+1)+8</f>
        <v>45480</v>
      </c>
      <c r="E6" s="12">
        <v>45481</v>
      </c>
      <c r="F6" s="12">
        <v>45482</v>
      </c>
      <c r="G6" s="12">
        <v>45483</v>
      </c>
      <c r="H6" s="12">
        <v>45484</v>
      </c>
      <c r="I6" s="12">
        <v>45485</v>
      </c>
      <c r="J6" s="13">
        <v>45486</v>
      </c>
      <c r="K6" s="4"/>
    </row>
    <row r="7" spans="2:12" ht="44.4" customHeight="1" thickBot="1" x14ac:dyDescent="0.35">
      <c r="C7" s="4"/>
      <c r="D7" s="10"/>
      <c r="E7" s="10"/>
      <c r="F7" s="10"/>
      <c r="G7" s="10"/>
      <c r="H7" s="10"/>
      <c r="I7" s="10"/>
      <c r="J7" s="11"/>
      <c r="K7" s="4"/>
    </row>
    <row r="8" spans="2:12" ht="20.399999999999999" customHeight="1" thickTop="1" x14ac:dyDescent="0.3">
      <c r="C8" s="4"/>
      <c r="D8" s="12">
        <f t="array" ref="D8:J8">DaysAndWeeks+DATE(CalendarYear,7,1)-WEEKDAY(DATE(CalendarYear,7,1),(WeekStart="Mon")+1)+15</f>
        <v>45487</v>
      </c>
      <c r="E8" s="12">
        <v>45488</v>
      </c>
      <c r="F8" s="12">
        <v>45489</v>
      </c>
      <c r="G8" s="12">
        <v>45490</v>
      </c>
      <c r="H8" s="12">
        <v>45491</v>
      </c>
      <c r="I8" s="12">
        <v>45492</v>
      </c>
      <c r="J8" s="13">
        <v>45493</v>
      </c>
      <c r="K8" s="4"/>
    </row>
    <row r="9" spans="2:12" ht="44.4" customHeight="1" thickBot="1" x14ac:dyDescent="0.35">
      <c r="C9" s="4"/>
      <c r="D9" s="10"/>
      <c r="E9" s="10"/>
      <c r="F9" s="10"/>
      <c r="G9" s="10"/>
      <c r="H9" s="10"/>
      <c r="I9" s="10"/>
      <c r="J9" s="11"/>
      <c r="K9" s="4"/>
    </row>
    <row r="10" spans="2:12" ht="20.399999999999999" customHeight="1" thickTop="1" x14ac:dyDescent="0.3">
      <c r="C10" s="4"/>
      <c r="D10" s="12">
        <f t="array" ref="D10:J10">DaysAndWeeks+DATE(CalendarYear,7,1)-WEEKDAY(DATE(CalendarYear,7,1),(WeekStart="Mon")+1)+22</f>
        <v>45494</v>
      </c>
      <c r="E10" s="12">
        <v>45495</v>
      </c>
      <c r="F10" s="12">
        <v>45496</v>
      </c>
      <c r="G10" s="12">
        <v>45497</v>
      </c>
      <c r="H10" s="12">
        <v>45498</v>
      </c>
      <c r="I10" s="12">
        <v>45499</v>
      </c>
      <c r="J10" s="13">
        <v>45500</v>
      </c>
      <c r="K10" s="4"/>
    </row>
    <row r="11" spans="2:12" ht="44.4" customHeight="1" thickBot="1" x14ac:dyDescent="0.35">
      <c r="C11" s="4"/>
      <c r="D11" s="10"/>
      <c r="E11" s="10"/>
      <c r="F11" s="10"/>
      <c r="G11" s="10"/>
      <c r="H11" s="10"/>
      <c r="I11" s="10"/>
      <c r="J11" s="11"/>
      <c r="K11" s="4"/>
    </row>
    <row r="12" spans="2:12" ht="20.399999999999999" customHeight="1" thickTop="1" x14ac:dyDescent="0.3">
      <c r="C12" s="4"/>
      <c r="D12" s="12">
        <f t="array" ref="D12:J12">DaysAndWeeks+DATE(CalendarYear,7,1)-WEEKDAY(DATE(CalendarYear,7,1),(WeekStart="Mon")+1)+29</f>
        <v>45501</v>
      </c>
      <c r="E12" s="12">
        <v>45502</v>
      </c>
      <c r="F12" s="12">
        <v>45503</v>
      </c>
      <c r="G12" s="12">
        <v>45504</v>
      </c>
      <c r="H12" s="12">
        <v>45505</v>
      </c>
      <c r="I12" s="12">
        <v>45506</v>
      </c>
      <c r="J12" s="13">
        <v>45507</v>
      </c>
      <c r="K12" s="4"/>
    </row>
    <row r="13" spans="2:12" ht="44.4" customHeight="1" thickBot="1" x14ac:dyDescent="0.35">
      <c r="C13" s="4"/>
      <c r="D13" s="10"/>
      <c r="E13" s="10"/>
      <c r="F13" s="10"/>
      <c r="G13" s="10"/>
      <c r="H13" s="10"/>
      <c r="I13" s="10"/>
      <c r="J13" s="14"/>
      <c r="K13" s="4"/>
    </row>
    <row r="14" spans="2:12" ht="20.399999999999999" customHeight="1" thickTop="1" x14ac:dyDescent="0.3">
      <c r="C14" s="4"/>
      <c r="D14" s="15">
        <f t="array" ref="D14:E14">DaysAndWeeks+DATE(CalendarYear,7,1)-WEEKDAY(DATE(CalendarYear,7,1),(WeekStart="Mon")+1)+36</f>
        <v>45508</v>
      </c>
      <c r="E14" s="8">
        <v>45509</v>
      </c>
      <c r="F14" s="79" t="s">
        <v>0</v>
      </c>
      <c r="G14" s="81"/>
      <c r="H14" s="81"/>
      <c r="I14" s="81"/>
      <c r="J14" s="82"/>
      <c r="K14" s="4"/>
    </row>
    <row r="15" spans="2:12" ht="44.4" customHeight="1" thickBot="1" x14ac:dyDescent="0.35">
      <c r="C15" s="4"/>
      <c r="D15" s="16"/>
      <c r="E15" s="10"/>
      <c r="F15" s="80"/>
      <c r="G15" s="83"/>
      <c r="H15" s="83"/>
      <c r="I15" s="83"/>
      <c r="J15" s="84"/>
      <c r="K15" s="4"/>
    </row>
    <row r="16" spans="2:12" ht="36.450000000000003" customHeight="1" thickTop="1" x14ac:dyDescent="0.3">
      <c r="C16" s="4"/>
      <c r="D16" s="4"/>
      <c r="E16" s="4"/>
      <c r="F16" s="4"/>
      <c r="G16" s="4"/>
      <c r="H16" s="4"/>
      <c r="I16" s="4"/>
      <c r="J16" s="4"/>
      <c r="K16" s="4"/>
    </row>
  </sheetData>
  <mergeCells count="2">
    <mergeCell ref="F14:F15"/>
    <mergeCell ref="G14:J15"/>
  </mergeCells>
  <conditionalFormatting sqref="D4:I5">
    <cfRule type="expression" dxfId="15" priority="4">
      <formula>DAY(D4)&gt;8</formula>
    </cfRule>
  </conditionalFormatting>
  <conditionalFormatting sqref="D12:J12 D14:E14">
    <cfRule type="expression" dxfId="14" priority="5">
      <formula>AND(DAY(D12)&gt;=1,DAY(D12)&lt;=15)</formula>
    </cfRule>
  </conditionalFormatting>
  <dataValidations count="8">
    <dataValidation allowBlank="1" showInputMessage="1" showErrorMessage="1" prompt="Enter Notes in cell at right" sqref="F14:F15" xr:uid="{C844AE73-2720-4FAE-9A8B-FB9B81C6DFEA}"/>
    <dataValidation allowBlank="1" showInputMessage="1" showErrorMessage="1" prompt="Enter Notes in this cell" sqref="G14:J15" xr:uid="{5F18CA38-9218-4FF9-8985-B0C6B64151EB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6CFB89C7-F445-4DF1-BF6C-30BBB6A0419E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65B92CA3-B470-4AFD-8B89-C61CC6167493}"/>
    <dataValidation allowBlank="1" showInputMessage="1" showErrorMessage="1" prompt="Enter daily notes based on the calendar day above in cells in this and rows 7, 9, 11, 13 and 15, columns D to J" sqref="D5" xr:uid="{89B4766C-9D37-4324-BF6F-BE62209D81A3}"/>
    <dataValidation allowBlank="1" showInputMessage="1" showErrorMessage="1" prompt="July month calendar" sqref="A1" xr:uid="{A2A84974-854D-4D5F-A47E-84552A0B6C67}"/>
    <dataValidation allowBlank="1" showInputMessage="1" showErrorMessage="1" prompt="Month of this worksheet is in this cell. The calendar below contains dates from previous, current and the next month. Monthly notes can be entered in cell G14." sqref="I2:J2" xr:uid="{183410C7-3B39-445E-9B31-45B4174878F6}"/>
    <dataValidation allowBlank="1" showInputMessage="1" showErrorMessage="1" prompt="Year in this cell is automatically updated. To change the year, edit cell N3 in January worksheet." sqref="D2" xr:uid="{AF40AC92-3DA4-42E6-87E9-1DC088B3468C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D031B-EA22-488F-9DD8-0FD761AC49AD}">
  <sheetPr>
    <tabColor theme="9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19"/>
      <c r="D2" s="22">
        <f>CalendarYear</f>
        <v>2024</v>
      </c>
      <c r="E2" s="22"/>
      <c r="F2" s="22"/>
      <c r="G2" s="22"/>
      <c r="H2" s="22"/>
      <c r="I2" s="88" t="s">
        <v>4</v>
      </c>
      <c r="J2" s="88"/>
      <c r="K2" s="20"/>
    </row>
    <row r="3" spans="2:12" ht="20.7" customHeight="1" thickBot="1" x14ac:dyDescent="0.35">
      <c r="B3" s="2"/>
      <c r="C3" s="19"/>
      <c r="D3" s="23" t="str">
        <f>UPPER(TEXT(WeekStart,"ddd"))</f>
        <v>SUN</v>
      </c>
      <c r="E3" s="23" t="str">
        <f t="shared" ref="E3:J3" si="0">UPPER(TEXT(E4,"ddd"))</f>
        <v>MON</v>
      </c>
      <c r="F3" s="23" t="str">
        <f t="shared" si="0"/>
        <v>TUE</v>
      </c>
      <c r="G3" s="23" t="str">
        <f t="shared" si="0"/>
        <v>WED</v>
      </c>
      <c r="H3" s="23" t="str">
        <f t="shared" si="0"/>
        <v>THU</v>
      </c>
      <c r="I3" s="23" t="str">
        <f t="shared" si="0"/>
        <v>FRI</v>
      </c>
      <c r="J3" s="23" t="str">
        <f t="shared" si="0"/>
        <v>SAT</v>
      </c>
      <c r="K3" s="20"/>
    </row>
    <row r="4" spans="2:12" ht="20.399999999999999" customHeight="1" thickTop="1" x14ac:dyDescent="0.3">
      <c r="B4" s="3"/>
      <c r="C4" s="21"/>
      <c r="D4" s="26">
        <f t="array" ref="D4:J4">DaysAndWeeks+DATE(CalendarYear,8,1)-WEEKDAY(DATE(CalendarYear,8,1),(WeekStart="Mon")+1)+1</f>
        <v>45501</v>
      </c>
      <c r="E4" s="26">
        <v>45502</v>
      </c>
      <c r="F4" s="26">
        <v>45503</v>
      </c>
      <c r="G4" s="26">
        <v>45504</v>
      </c>
      <c r="H4" s="26">
        <v>45505</v>
      </c>
      <c r="I4" s="26">
        <v>45506</v>
      </c>
      <c r="J4" s="24">
        <v>45507</v>
      </c>
      <c r="K4" s="20"/>
    </row>
    <row r="5" spans="2:12" ht="44.4" customHeight="1" thickBot="1" x14ac:dyDescent="0.35">
      <c r="C5" s="20"/>
      <c r="D5" s="28"/>
      <c r="E5" s="28"/>
      <c r="F5" s="28"/>
      <c r="G5" s="28"/>
      <c r="H5" s="28"/>
      <c r="I5" s="28"/>
      <c r="J5" s="29"/>
      <c r="K5" s="20"/>
    </row>
    <row r="6" spans="2:12" ht="20.399999999999999" customHeight="1" thickTop="1" x14ac:dyDescent="0.3">
      <c r="C6" s="20"/>
      <c r="D6" s="27">
        <f t="array" ref="D6:J6">DaysAndWeeks+DATE(CalendarYear,8,1)-WEEKDAY(DATE(CalendarYear,8,1),(WeekStart="Mon")+1)+8</f>
        <v>45508</v>
      </c>
      <c r="E6" s="27">
        <v>45509</v>
      </c>
      <c r="F6" s="27">
        <v>45510</v>
      </c>
      <c r="G6" s="27">
        <v>45511</v>
      </c>
      <c r="H6" s="27">
        <v>45512</v>
      </c>
      <c r="I6" s="27">
        <v>45513</v>
      </c>
      <c r="J6" s="25">
        <v>45514</v>
      </c>
      <c r="K6" s="20"/>
    </row>
    <row r="7" spans="2:12" ht="44.4" customHeight="1" thickBot="1" x14ac:dyDescent="0.35">
      <c r="C7" s="20"/>
      <c r="D7" s="28"/>
      <c r="E7" s="28"/>
      <c r="F7" s="28"/>
      <c r="G7" s="28"/>
      <c r="H7" s="28"/>
      <c r="I7" s="28"/>
      <c r="J7" s="29"/>
      <c r="K7" s="20"/>
    </row>
    <row r="8" spans="2:12" ht="20.399999999999999" customHeight="1" thickTop="1" x14ac:dyDescent="0.3">
      <c r="C8" s="20"/>
      <c r="D8" s="27">
        <f t="array" ref="D8:J8">DaysAndWeeks+DATE(CalendarYear,8,1)-WEEKDAY(DATE(CalendarYear,8,1),(WeekStart="Mon")+1)+15</f>
        <v>45515</v>
      </c>
      <c r="E8" s="27">
        <v>45516</v>
      </c>
      <c r="F8" s="27">
        <v>45517</v>
      </c>
      <c r="G8" s="27">
        <v>45518</v>
      </c>
      <c r="H8" s="27">
        <v>45519</v>
      </c>
      <c r="I8" s="27">
        <v>45520</v>
      </c>
      <c r="J8" s="25">
        <v>45521</v>
      </c>
      <c r="K8" s="20"/>
    </row>
    <row r="9" spans="2:12" ht="44.4" customHeight="1" thickBot="1" x14ac:dyDescent="0.35">
      <c r="C9" s="20"/>
      <c r="D9" s="28"/>
      <c r="E9" s="28"/>
      <c r="F9" s="28"/>
      <c r="G9" s="28"/>
      <c r="H9" s="28"/>
      <c r="I9" s="28"/>
      <c r="J9" s="29"/>
      <c r="K9" s="20"/>
    </row>
    <row r="10" spans="2:12" ht="20.399999999999999" customHeight="1" thickTop="1" x14ac:dyDescent="0.3">
      <c r="C10" s="20"/>
      <c r="D10" s="27">
        <f t="array" ref="D10:J10">DaysAndWeeks+DATE(CalendarYear,8,1)-WEEKDAY(DATE(CalendarYear,8,1),(WeekStart="Mon")+1)+22</f>
        <v>45522</v>
      </c>
      <c r="E10" s="27">
        <v>45523</v>
      </c>
      <c r="F10" s="27">
        <v>45524</v>
      </c>
      <c r="G10" s="27">
        <v>45525</v>
      </c>
      <c r="H10" s="27">
        <v>45526</v>
      </c>
      <c r="I10" s="27">
        <v>45527</v>
      </c>
      <c r="J10" s="25">
        <v>45528</v>
      </c>
      <c r="K10" s="20"/>
    </row>
    <row r="11" spans="2:12" ht="44.4" customHeight="1" thickBot="1" x14ac:dyDescent="0.35">
      <c r="C11" s="20"/>
      <c r="D11" s="28"/>
      <c r="E11" s="28"/>
      <c r="F11" s="28"/>
      <c r="G11" s="28"/>
      <c r="H11" s="28"/>
      <c r="I11" s="28"/>
      <c r="J11" s="29"/>
      <c r="K11" s="20"/>
    </row>
    <row r="12" spans="2:12" ht="20.399999999999999" customHeight="1" thickTop="1" x14ac:dyDescent="0.3">
      <c r="C12" s="20"/>
      <c r="D12" s="27">
        <f t="array" ref="D12:J12">DaysAndWeeks+DATE(CalendarYear,8,1)-WEEKDAY(DATE(CalendarYear,8,1),(WeekStart="Mon")+1)+29</f>
        <v>45529</v>
      </c>
      <c r="E12" s="27">
        <v>45530</v>
      </c>
      <c r="F12" s="27">
        <v>45531</v>
      </c>
      <c r="G12" s="27">
        <v>45532</v>
      </c>
      <c r="H12" s="27">
        <v>45533</v>
      </c>
      <c r="I12" s="27">
        <v>45534</v>
      </c>
      <c r="J12" s="25">
        <v>45535</v>
      </c>
      <c r="K12" s="20"/>
    </row>
    <row r="13" spans="2:12" ht="44.4" customHeight="1" thickBot="1" x14ac:dyDescent="0.35">
      <c r="C13" s="20"/>
      <c r="D13" s="28"/>
      <c r="E13" s="28"/>
      <c r="F13" s="28"/>
      <c r="G13" s="28"/>
      <c r="H13" s="28"/>
      <c r="I13" s="28"/>
      <c r="J13" s="29"/>
      <c r="K13" s="20"/>
    </row>
    <row r="14" spans="2:12" ht="20.399999999999999" customHeight="1" thickTop="1" x14ac:dyDescent="0.3">
      <c r="C14" s="20"/>
      <c r="D14" s="27">
        <f t="array" ref="D14:E14">DaysAndWeeks+DATE(CalendarYear,8,1)-WEEKDAY(DATE(CalendarYear,8,1),(WeekStart="Mon")+1)+36</f>
        <v>45536</v>
      </c>
      <c r="E14" s="27">
        <v>45537</v>
      </c>
      <c r="F14" s="89" t="s">
        <v>0</v>
      </c>
      <c r="G14" s="91"/>
      <c r="H14" s="91"/>
      <c r="I14" s="91"/>
      <c r="J14" s="92"/>
      <c r="K14" s="20"/>
    </row>
    <row r="15" spans="2:12" ht="44.4" customHeight="1" thickBot="1" x14ac:dyDescent="0.35">
      <c r="C15" s="20"/>
      <c r="D15" s="28"/>
      <c r="E15" s="28"/>
      <c r="F15" s="90"/>
      <c r="G15" s="93"/>
      <c r="H15" s="93"/>
      <c r="I15" s="93"/>
      <c r="J15" s="94"/>
      <c r="K15" s="20"/>
    </row>
    <row r="16" spans="2:12" ht="36.450000000000003" customHeight="1" thickTop="1" x14ac:dyDescent="0.3">
      <c r="C16" s="20"/>
      <c r="D16" s="20"/>
      <c r="E16" s="20"/>
      <c r="F16" s="20"/>
      <c r="G16" s="20"/>
      <c r="H16" s="20"/>
      <c r="I16" s="20"/>
      <c r="J16" s="20"/>
      <c r="K16" s="20"/>
    </row>
  </sheetData>
  <mergeCells count="3">
    <mergeCell ref="F14:F15"/>
    <mergeCell ref="G14:J15"/>
    <mergeCell ref="I2:J2"/>
  </mergeCells>
  <conditionalFormatting sqref="D4:I5">
    <cfRule type="expression" dxfId="13" priority="1">
      <formula>DAY(D4)&gt;8</formula>
    </cfRule>
  </conditionalFormatting>
  <conditionalFormatting sqref="D12:J12 D14:E14">
    <cfRule type="expression" dxfId="12" priority="2">
      <formula>AND(DAY(D12)&gt;=1,DAY(D12)&lt;=15)</formula>
    </cfRule>
  </conditionalFormatting>
  <dataValidations count="8">
    <dataValidation allowBlank="1" showInputMessage="1" showErrorMessage="1" prompt="August month calendar" sqref="A1" xr:uid="{7635DC52-28FF-4100-8F91-7A8E4D1C8848}"/>
    <dataValidation allowBlank="1" showInputMessage="1" showErrorMessage="1" prompt="Enter Notes in this cell" sqref="G14:J15" xr:uid="{787F347A-2CCE-45BA-8E04-1EBEF5D38F12}"/>
    <dataValidation allowBlank="1" showInputMessage="1" showErrorMessage="1" prompt="Enter Notes in cell at right" sqref="F14:F15" xr:uid="{AB94200D-4B3B-4658-B439-A847D1AD49C3}"/>
    <dataValidation allowBlank="1" showInputMessage="1" showErrorMessage="1" prompt="Year in this cell is automatically updated. To change the year, edit cell N3 in January worksheet." sqref="D2" xr:uid="{9788624A-1BD2-4769-B1DF-F52A1F0C46E3}"/>
    <dataValidation allowBlank="1" showInputMessage="1" showErrorMessage="1" prompt="Month of this worksheet is in this cell. The calendar below contains dates from previous, current and the next month. Monthly notes can be entered in cell G14." sqref="I2:J2" xr:uid="{DFC7011F-8AE7-43BA-9794-22A52BCE859B}"/>
    <dataValidation allowBlank="1" showInputMessage="1" showErrorMessage="1" prompt="Enter daily notes based on the calendar day above in cells in this and rows 7, 9, 11, 13 and 15, columns D to J" sqref="D5" xr:uid="{D403ABF2-80E5-49CE-A7A9-84E22FE324DF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2AB6AF2D-A893-4198-9310-5C2EFED4E44B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3E0071CB-94BC-46E3-8C45-4FBB48525860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0B9D-676B-4D54-A0CB-B672CDBF48A4}">
  <sheetPr>
    <tabColor theme="5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52"/>
      <c r="D2" s="53">
        <f>CalendarYear</f>
        <v>2024</v>
      </c>
      <c r="E2" s="53"/>
      <c r="F2" s="53"/>
      <c r="G2" s="53"/>
      <c r="H2" s="53"/>
      <c r="I2" s="109" t="s">
        <v>7</v>
      </c>
      <c r="J2" s="109"/>
      <c r="K2" s="54"/>
    </row>
    <row r="3" spans="2:12" ht="20.7" customHeight="1" thickBot="1" x14ac:dyDescent="0.35">
      <c r="B3" s="2"/>
      <c r="C3" s="52"/>
      <c r="D3" s="55" t="str">
        <f>UPPER(TEXT(WeekStart,"ddd"))</f>
        <v>SUN</v>
      </c>
      <c r="E3" s="55" t="str">
        <f t="shared" ref="E3:J3" si="0">UPPER(TEXT(E4,"ddd"))</f>
        <v>MON</v>
      </c>
      <c r="F3" s="55" t="str">
        <f t="shared" si="0"/>
        <v>TUE</v>
      </c>
      <c r="G3" s="55" t="str">
        <f t="shared" si="0"/>
        <v>WED</v>
      </c>
      <c r="H3" s="55" t="str">
        <f t="shared" si="0"/>
        <v>THU</v>
      </c>
      <c r="I3" s="55" t="str">
        <f t="shared" si="0"/>
        <v>FRI</v>
      </c>
      <c r="J3" s="55" t="str">
        <f t="shared" si="0"/>
        <v>SAT</v>
      </c>
      <c r="K3" s="54"/>
    </row>
    <row r="4" spans="2:12" ht="20.399999999999999" customHeight="1" thickTop="1" x14ac:dyDescent="0.3">
      <c r="B4" s="3"/>
      <c r="C4" s="56"/>
      <c r="D4" s="59">
        <f t="array" ref="D4:J4">DaysAndWeeks+DATE(CalendarYear,11,1)-WEEKDAY(DATE(CalendarYear,11,1),(WeekStart="Mon")+1)+1</f>
        <v>45592</v>
      </c>
      <c r="E4" s="59">
        <v>45593</v>
      </c>
      <c r="F4" s="59">
        <v>45594</v>
      </c>
      <c r="G4" s="59">
        <v>45595</v>
      </c>
      <c r="H4" s="59">
        <v>45596</v>
      </c>
      <c r="I4" s="59">
        <v>45597</v>
      </c>
      <c r="J4" s="57">
        <v>45598</v>
      </c>
      <c r="K4" s="54"/>
    </row>
    <row r="5" spans="2:12" ht="44.4" customHeight="1" thickBot="1" x14ac:dyDescent="0.35">
      <c r="C5" s="54"/>
      <c r="D5" s="61"/>
      <c r="E5" s="61"/>
      <c r="F5" s="61"/>
      <c r="G5" s="61"/>
      <c r="H5" s="61"/>
      <c r="I5" s="61"/>
      <c r="J5" s="62"/>
      <c r="K5" s="54"/>
    </row>
    <row r="6" spans="2:12" ht="20.399999999999999" customHeight="1" thickTop="1" x14ac:dyDescent="0.3">
      <c r="C6" s="54"/>
      <c r="D6" s="60">
        <f t="array" ref="D6:J6">DaysAndWeeks+DATE(CalendarYear,11,1)-WEEKDAY(DATE(CalendarYear,11,1),(WeekStart="Mon")+1)+8</f>
        <v>45599</v>
      </c>
      <c r="E6" s="60">
        <v>45600</v>
      </c>
      <c r="F6" s="60">
        <v>45601</v>
      </c>
      <c r="G6" s="60">
        <v>45602</v>
      </c>
      <c r="H6" s="60">
        <v>45603</v>
      </c>
      <c r="I6" s="60">
        <v>45604</v>
      </c>
      <c r="J6" s="58">
        <v>45605</v>
      </c>
      <c r="K6" s="54"/>
    </row>
    <row r="7" spans="2:12" ht="44.4" customHeight="1" thickBot="1" x14ac:dyDescent="0.35">
      <c r="C7" s="54"/>
      <c r="D7" s="61"/>
      <c r="E7" s="61"/>
      <c r="F7" s="61"/>
      <c r="G7" s="61"/>
      <c r="H7" s="61"/>
      <c r="I7" s="61"/>
      <c r="J7" s="62"/>
      <c r="K7" s="54"/>
    </row>
    <row r="8" spans="2:12" ht="20.399999999999999" customHeight="1" thickTop="1" x14ac:dyDescent="0.3">
      <c r="C8" s="54"/>
      <c r="D8" s="60">
        <f t="array" ref="D8:J8">DaysAndWeeks+DATE(CalendarYear,11,1)-WEEKDAY(DATE(CalendarYear,11,1),(WeekStart="Mon")+1)+15</f>
        <v>45606</v>
      </c>
      <c r="E8" s="60">
        <v>45607</v>
      </c>
      <c r="F8" s="60">
        <v>45608</v>
      </c>
      <c r="G8" s="60">
        <v>45609</v>
      </c>
      <c r="H8" s="60">
        <v>45610</v>
      </c>
      <c r="I8" s="60">
        <v>45611</v>
      </c>
      <c r="J8" s="58">
        <v>45612</v>
      </c>
      <c r="K8" s="54"/>
    </row>
    <row r="9" spans="2:12" ht="44.4" customHeight="1" thickBot="1" x14ac:dyDescent="0.35">
      <c r="C9" s="54"/>
      <c r="D9" s="61"/>
      <c r="E9" s="61"/>
      <c r="F9" s="61"/>
      <c r="G9" s="61"/>
      <c r="H9" s="61"/>
      <c r="I9" s="61"/>
      <c r="J9" s="62"/>
      <c r="K9" s="54"/>
    </row>
    <row r="10" spans="2:12" ht="20.399999999999999" customHeight="1" thickTop="1" x14ac:dyDescent="0.3">
      <c r="C10" s="54"/>
      <c r="D10" s="60">
        <f t="array" ref="D10:J10">DaysAndWeeks+DATE(CalendarYear,11,1)-WEEKDAY(DATE(CalendarYear,11,1),(WeekStart="Mon")+1)+22</f>
        <v>45613</v>
      </c>
      <c r="E10" s="60">
        <v>45614</v>
      </c>
      <c r="F10" s="60">
        <v>45615</v>
      </c>
      <c r="G10" s="60">
        <v>45616</v>
      </c>
      <c r="H10" s="60">
        <v>45617</v>
      </c>
      <c r="I10" s="60">
        <v>45618</v>
      </c>
      <c r="J10" s="58">
        <v>45619</v>
      </c>
      <c r="K10" s="54"/>
    </row>
    <row r="11" spans="2:12" ht="44.4" customHeight="1" thickBot="1" x14ac:dyDescent="0.35">
      <c r="C11" s="54"/>
      <c r="D11" s="61"/>
      <c r="E11" s="61"/>
      <c r="F11" s="61"/>
      <c r="G11" s="61"/>
      <c r="H11" s="61"/>
      <c r="I11" s="61"/>
      <c r="J11" s="62"/>
      <c r="K11" s="54"/>
    </row>
    <row r="12" spans="2:12" ht="20.399999999999999" customHeight="1" thickTop="1" x14ac:dyDescent="0.3">
      <c r="C12" s="54"/>
      <c r="D12" s="60">
        <f t="array" ref="D12:J12">DaysAndWeeks+DATE(CalendarYear,11,1)-WEEKDAY(DATE(CalendarYear,11,1),(WeekStart="Mon")+1)+29</f>
        <v>45620</v>
      </c>
      <c r="E12" s="60">
        <v>45621</v>
      </c>
      <c r="F12" s="60">
        <v>45622</v>
      </c>
      <c r="G12" s="60">
        <v>45623</v>
      </c>
      <c r="H12" s="60">
        <v>45624</v>
      </c>
      <c r="I12" s="60">
        <v>45625</v>
      </c>
      <c r="J12" s="58">
        <v>45626</v>
      </c>
      <c r="K12" s="54"/>
    </row>
    <row r="13" spans="2:12" ht="44.4" customHeight="1" thickBot="1" x14ac:dyDescent="0.35">
      <c r="C13" s="54"/>
      <c r="D13" s="61"/>
      <c r="E13" s="61"/>
      <c r="F13" s="61"/>
      <c r="G13" s="61"/>
      <c r="H13" s="61"/>
      <c r="I13" s="61"/>
      <c r="J13" s="62"/>
      <c r="K13" s="54"/>
    </row>
    <row r="14" spans="2:12" ht="20.399999999999999" customHeight="1" thickTop="1" x14ac:dyDescent="0.3">
      <c r="C14" s="54"/>
      <c r="D14" s="60">
        <f t="array" ref="D14:E14">DaysAndWeeks+DATE(CalendarYear,11,1)-WEEKDAY(DATE(CalendarYear,11,1),(WeekStart="Mon")+1)+36</f>
        <v>45627</v>
      </c>
      <c r="E14" s="60">
        <v>45628</v>
      </c>
      <c r="F14" s="110" t="s">
        <v>0</v>
      </c>
      <c r="G14" s="112"/>
      <c r="H14" s="112"/>
      <c r="I14" s="112"/>
      <c r="J14" s="113"/>
      <c r="K14" s="54"/>
    </row>
    <row r="15" spans="2:12" ht="44.4" customHeight="1" thickBot="1" x14ac:dyDescent="0.35">
      <c r="C15" s="54"/>
      <c r="D15" s="61"/>
      <c r="E15" s="61"/>
      <c r="F15" s="111"/>
      <c r="G15" s="114"/>
      <c r="H15" s="114"/>
      <c r="I15" s="114"/>
      <c r="J15" s="115"/>
      <c r="K15" s="54"/>
    </row>
    <row r="16" spans="2:12" ht="36.450000000000003" customHeight="1" thickTop="1" x14ac:dyDescent="0.3">
      <c r="C16" s="54"/>
      <c r="D16" s="54"/>
      <c r="E16" s="54"/>
      <c r="F16" s="54"/>
      <c r="G16" s="54"/>
      <c r="H16" s="54"/>
      <c r="I16" s="54"/>
      <c r="J16" s="54"/>
      <c r="K16" s="54"/>
    </row>
  </sheetData>
  <mergeCells count="3">
    <mergeCell ref="I2:J2"/>
    <mergeCell ref="F14:F15"/>
    <mergeCell ref="G14:J15"/>
  </mergeCells>
  <conditionalFormatting sqref="D4:I5">
    <cfRule type="expression" dxfId="7" priority="1">
      <formula>DAY(D4)&gt;8</formula>
    </cfRule>
  </conditionalFormatting>
  <conditionalFormatting sqref="D12:J12 D14:E14">
    <cfRule type="expression" dxfId="6" priority="2">
      <formula>AND(DAY(D12)&gt;=1,DAY(D12)&lt;=15)</formula>
    </cfRule>
  </conditionalFormatting>
  <dataValidations count="8">
    <dataValidation allowBlank="1" showInputMessage="1" showErrorMessage="1" prompt="Enter Notes in this cell" sqref="G14:J15" xr:uid="{2B46E413-0544-4D1C-958A-F1BA6DE96B14}"/>
    <dataValidation allowBlank="1" showInputMessage="1" showErrorMessage="1" prompt="Enter Notes in cell at right" sqref="F14:F15" xr:uid="{3F439FAC-C40D-4C73-84FD-AFBC7B3FAA1E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1DFB3087-BEF2-4E19-84E0-4B9C6739CC9A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D533F0E9-00EB-4F2C-8090-7F14492A3F04}"/>
    <dataValidation allowBlank="1" showInputMessage="1" showErrorMessage="1" prompt="Enter daily notes based on the calendar day above in cells in this and rows 7, 9, 11, 13 and 15, columns D to J" sqref="D5" xr:uid="{FADF0AE4-B98B-4378-BA5C-4E40C3E2C422}"/>
    <dataValidation allowBlank="1" showInputMessage="1" showErrorMessage="1" prompt="Month of this worksheet is in this cell. The calendar below contains dates from previous, current and the next month. Monthly notes can be entered in cell G14." sqref="I2:J2" xr:uid="{47A1B982-47BC-4880-B34C-2ACD58F9C24E}"/>
    <dataValidation allowBlank="1" showInputMessage="1" showErrorMessage="1" prompt="Year in this cell is automatically updated. To change the year, edit cell N3 in January worksheet." sqref="D2" xr:uid="{F4BF2847-ACF5-4E51-A21C-2942C406A765}"/>
    <dataValidation allowBlank="1" showInputMessage="1" showErrorMessage="1" prompt="November month calendar" sqref="A1" xr:uid="{261844D2-938F-46C6-95FA-5F8B884D8A96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8E1B-64E0-4084-BCA6-2A0ED4248317}">
  <sheetPr>
    <tabColor theme="6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63"/>
      <c r="D2" s="64">
        <f>CalendarYear</f>
        <v>2024</v>
      </c>
      <c r="E2" s="64"/>
      <c r="F2" s="64"/>
      <c r="G2" s="64"/>
      <c r="H2" s="64"/>
      <c r="I2" s="116" t="s">
        <v>8</v>
      </c>
      <c r="J2" s="116"/>
      <c r="K2" s="65"/>
    </row>
    <row r="3" spans="2:12" ht="20.7" customHeight="1" thickBot="1" x14ac:dyDescent="0.35">
      <c r="B3" s="2"/>
      <c r="C3" s="63"/>
      <c r="D3" s="66" t="str">
        <f>UPPER(TEXT(WeekStart,"ddd"))</f>
        <v>SUN</v>
      </c>
      <c r="E3" s="66" t="str">
        <f t="shared" ref="E3:J3" si="0">UPPER(TEXT(E4,"ddd"))</f>
        <v>MON</v>
      </c>
      <c r="F3" s="66" t="str">
        <f t="shared" si="0"/>
        <v>TUE</v>
      </c>
      <c r="G3" s="66" t="str">
        <f t="shared" si="0"/>
        <v>WED</v>
      </c>
      <c r="H3" s="66" t="str">
        <f t="shared" si="0"/>
        <v>THU</v>
      </c>
      <c r="I3" s="66" t="str">
        <f t="shared" si="0"/>
        <v>FRI</v>
      </c>
      <c r="J3" s="66" t="str">
        <f t="shared" si="0"/>
        <v>SAT</v>
      </c>
      <c r="K3" s="65"/>
    </row>
    <row r="4" spans="2:12" ht="20.399999999999999" customHeight="1" thickTop="1" x14ac:dyDescent="0.3">
      <c r="B4" s="3"/>
      <c r="C4" s="67"/>
      <c r="D4" s="70">
        <f t="array" ref="D4:J4">DaysAndWeeks+DATE(CalendarYear,12,1)-WEEKDAY(DATE(CalendarYear,12,1),(WeekStart="Mon")+1)+1</f>
        <v>45627</v>
      </c>
      <c r="E4" s="70">
        <v>45628</v>
      </c>
      <c r="F4" s="70">
        <v>45629</v>
      </c>
      <c r="G4" s="70">
        <v>45630</v>
      </c>
      <c r="H4" s="70">
        <v>45631</v>
      </c>
      <c r="I4" s="70">
        <v>45632</v>
      </c>
      <c r="J4" s="68">
        <v>45633</v>
      </c>
      <c r="K4" s="65"/>
    </row>
    <row r="5" spans="2:12" ht="44.4" customHeight="1" thickBot="1" x14ac:dyDescent="0.35">
      <c r="C5" s="65"/>
      <c r="D5" s="72"/>
      <c r="E5" s="72"/>
      <c r="F5" s="72"/>
      <c r="G5" s="72"/>
      <c r="H5" s="72"/>
      <c r="I5" s="72"/>
      <c r="J5" s="73"/>
      <c r="K5" s="65"/>
    </row>
    <row r="6" spans="2:12" ht="20.399999999999999" customHeight="1" thickTop="1" x14ac:dyDescent="0.3">
      <c r="C6" s="65"/>
      <c r="D6" s="71">
        <f t="array" ref="D6:J6">DaysAndWeeks+DATE(CalendarYear,12,1)-WEEKDAY(DATE(CalendarYear,12,1),(WeekStart="Mon")+1)+8</f>
        <v>45634</v>
      </c>
      <c r="E6" s="71">
        <v>45635</v>
      </c>
      <c r="F6" s="71">
        <v>45636</v>
      </c>
      <c r="G6" s="71">
        <v>45637</v>
      </c>
      <c r="H6" s="71">
        <v>45638</v>
      </c>
      <c r="I6" s="71">
        <v>45639</v>
      </c>
      <c r="J6" s="69">
        <v>45640</v>
      </c>
      <c r="K6" s="65"/>
    </row>
    <row r="7" spans="2:12" ht="44.4" customHeight="1" thickBot="1" x14ac:dyDescent="0.35">
      <c r="C7" s="65"/>
      <c r="D7" s="72"/>
      <c r="E7" s="72"/>
      <c r="F7" s="72"/>
      <c r="G7" s="72"/>
      <c r="H7" s="72"/>
      <c r="I7" s="72"/>
      <c r="J7" s="73"/>
      <c r="K7" s="65"/>
    </row>
    <row r="8" spans="2:12" ht="20.399999999999999" customHeight="1" thickTop="1" x14ac:dyDescent="0.3">
      <c r="C8" s="65"/>
      <c r="D8" s="71">
        <f t="array" ref="D8:J8">DaysAndWeeks+DATE(CalendarYear,12,1)-WEEKDAY(DATE(CalendarYear,12,1),(WeekStart="Mon")+1)+15</f>
        <v>45641</v>
      </c>
      <c r="E8" s="71">
        <v>45642</v>
      </c>
      <c r="F8" s="71">
        <v>45643</v>
      </c>
      <c r="G8" s="71">
        <v>45644</v>
      </c>
      <c r="H8" s="71">
        <v>45645</v>
      </c>
      <c r="I8" s="71">
        <v>45646</v>
      </c>
      <c r="J8" s="69">
        <v>45647</v>
      </c>
      <c r="K8" s="65"/>
    </row>
    <row r="9" spans="2:12" ht="44.4" customHeight="1" thickBot="1" x14ac:dyDescent="0.35">
      <c r="C9" s="65"/>
      <c r="D9" s="72"/>
      <c r="E9" s="72"/>
      <c r="F9" s="72"/>
      <c r="G9" s="72"/>
      <c r="H9" s="72"/>
      <c r="I9" s="72"/>
      <c r="J9" s="73"/>
      <c r="K9" s="65"/>
    </row>
    <row r="10" spans="2:12" ht="20.399999999999999" customHeight="1" thickTop="1" x14ac:dyDescent="0.3">
      <c r="C10" s="65"/>
      <c r="D10" s="71">
        <f t="array" ref="D10:J10">DaysAndWeeks+DATE(CalendarYear,12,1)-WEEKDAY(DATE(CalendarYear,12,1),(WeekStart="Mon")+1)+22</f>
        <v>45648</v>
      </c>
      <c r="E10" s="71">
        <v>45649</v>
      </c>
      <c r="F10" s="71">
        <v>45650</v>
      </c>
      <c r="G10" s="71">
        <v>45651</v>
      </c>
      <c r="H10" s="71">
        <v>45652</v>
      </c>
      <c r="I10" s="71">
        <v>45653</v>
      </c>
      <c r="J10" s="69">
        <v>45654</v>
      </c>
      <c r="K10" s="65"/>
    </row>
    <row r="11" spans="2:12" ht="44.4" customHeight="1" thickBot="1" x14ac:dyDescent="0.35">
      <c r="C11" s="65"/>
      <c r="D11" s="72"/>
      <c r="E11" s="72"/>
      <c r="F11" s="72"/>
      <c r="G11" s="72"/>
      <c r="H11" s="72"/>
      <c r="I11" s="72"/>
      <c r="J11" s="73"/>
      <c r="K11" s="65"/>
    </row>
    <row r="12" spans="2:12" ht="20.399999999999999" customHeight="1" thickTop="1" x14ac:dyDescent="0.3">
      <c r="C12" s="65"/>
      <c r="D12" s="71">
        <f t="array" ref="D12:J12">DaysAndWeeks+DATE(CalendarYear,12,1)-WEEKDAY(DATE(CalendarYear,12,1),(WeekStart="Mon")+1)+29</f>
        <v>45655</v>
      </c>
      <c r="E12" s="71">
        <v>45656</v>
      </c>
      <c r="F12" s="71">
        <v>45657</v>
      </c>
      <c r="G12" s="71">
        <v>45658</v>
      </c>
      <c r="H12" s="71">
        <v>45659</v>
      </c>
      <c r="I12" s="71">
        <v>45660</v>
      </c>
      <c r="J12" s="69">
        <v>45661</v>
      </c>
      <c r="K12" s="65"/>
    </row>
    <row r="13" spans="2:12" ht="44.4" customHeight="1" thickBot="1" x14ac:dyDescent="0.35">
      <c r="C13" s="65"/>
      <c r="D13" s="72"/>
      <c r="E13" s="72"/>
      <c r="F13" s="72"/>
      <c r="G13" s="72"/>
      <c r="H13" s="72"/>
      <c r="I13" s="72"/>
      <c r="J13" s="73"/>
      <c r="K13" s="65"/>
    </row>
    <row r="14" spans="2:12" ht="20.399999999999999" customHeight="1" thickTop="1" x14ac:dyDescent="0.3">
      <c r="C14" s="65"/>
      <c r="D14" s="71">
        <f t="array" ref="D14:E14">DaysAndWeeks+DATE(CalendarYear,12,1)-WEEKDAY(DATE(CalendarYear,12,1),(WeekStart="Mon")+1)+36</f>
        <v>45662</v>
      </c>
      <c r="E14" s="71">
        <v>45663</v>
      </c>
      <c r="F14" s="117" t="s">
        <v>0</v>
      </c>
      <c r="G14" s="119"/>
      <c r="H14" s="119"/>
      <c r="I14" s="119"/>
      <c r="J14" s="120"/>
      <c r="K14" s="65"/>
    </row>
    <row r="15" spans="2:12" ht="44.4" customHeight="1" thickBot="1" x14ac:dyDescent="0.35">
      <c r="C15" s="65"/>
      <c r="D15" s="72"/>
      <c r="E15" s="72"/>
      <c r="F15" s="118"/>
      <c r="G15" s="121"/>
      <c r="H15" s="121"/>
      <c r="I15" s="121"/>
      <c r="J15" s="122"/>
      <c r="K15" s="65"/>
    </row>
    <row r="16" spans="2:12" ht="36.450000000000003" customHeight="1" thickTop="1" x14ac:dyDescent="0.3">
      <c r="C16" s="65"/>
      <c r="D16" s="65"/>
      <c r="E16" s="65"/>
      <c r="F16" s="65"/>
      <c r="G16" s="65"/>
      <c r="H16" s="65"/>
      <c r="I16" s="65"/>
      <c r="J16" s="65"/>
      <c r="K16" s="65"/>
    </row>
  </sheetData>
  <mergeCells count="3">
    <mergeCell ref="I2:J2"/>
    <mergeCell ref="F14:F15"/>
    <mergeCell ref="G14:J15"/>
  </mergeCells>
  <conditionalFormatting sqref="D4:I5">
    <cfRule type="expression" dxfId="5" priority="1">
      <formula>DAY(D4)&gt;8</formula>
    </cfRule>
  </conditionalFormatting>
  <conditionalFormatting sqref="D12:J12 D14:E14">
    <cfRule type="expression" dxfId="4" priority="2">
      <formula>AND(DAY(D12)&gt;=1,DAY(D12)&lt;=15)</formula>
    </cfRule>
  </conditionalFormatting>
  <dataValidations count="8">
    <dataValidation allowBlank="1" showInputMessage="1" showErrorMessage="1" prompt="Enter Notes in cell at right" sqref="F14:F15" xr:uid="{DB9FCBB9-B5F5-4986-9A4D-9FA0471B1B1A}"/>
    <dataValidation allowBlank="1" showInputMessage="1" showErrorMessage="1" prompt="Enter Notes in this cell" sqref="G14:J15" xr:uid="{8D88F217-EA49-4EED-8D1D-4E2A1F01DE6D}"/>
    <dataValidation allowBlank="1" showInputMessage="1" showErrorMessage="1" prompt="December month calendar" sqref="A1" xr:uid="{B50E1609-01BF-425A-896E-23FB8170B33B}"/>
    <dataValidation allowBlank="1" showInputMessage="1" showErrorMessage="1" prompt="Year in this cell is automatically updated. To change the year, edit cell N3 in January worksheet." sqref="D2" xr:uid="{6468C631-940B-4427-8B17-CBA4BCDD3EBF}"/>
    <dataValidation allowBlank="1" showInputMessage="1" showErrorMessage="1" prompt="Month of this worksheet is in this cell. The calendar below contains dates from previous, current and the next month. Monthly notes can be entered in cell G14." sqref="I2:J2" xr:uid="{8E94B469-FFF1-40CB-86F4-A6B15B9864E5}"/>
    <dataValidation allowBlank="1" showInputMessage="1" showErrorMessage="1" prompt="Enter daily notes based on the calendar day above in cells in this and rows 7, 9, 11, 13 and 15, columns D to J" sqref="D5" xr:uid="{1E453724-8463-49C4-AD4C-21563C75D7A3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F3D77A09-15B4-4493-9591-F2DB58279E14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753D0AE4-2F89-4723-A9D2-29F5561D8A6A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90D25-579B-45C3-AECD-72EA58AB3145}">
  <sheetPr>
    <tabColor theme="8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41"/>
      <c r="D2" s="42">
        <f>CalendarYear</f>
        <v>2024</v>
      </c>
      <c r="E2" s="42"/>
      <c r="F2" s="42"/>
      <c r="G2" s="42"/>
      <c r="H2" s="42"/>
      <c r="I2" s="102" t="s">
        <v>12</v>
      </c>
      <c r="J2" s="102"/>
      <c r="K2" s="43"/>
    </row>
    <row r="3" spans="2:12" ht="20.7" customHeight="1" thickBot="1" x14ac:dyDescent="0.35">
      <c r="B3" s="2"/>
      <c r="C3" s="41"/>
      <c r="D3" s="44" t="str">
        <f>UPPER(TEXT(WeekStart,"ddd"))</f>
        <v>SUN</v>
      </c>
      <c r="E3" s="44" t="str">
        <f t="shared" ref="E3:J3" si="0">UPPER(TEXT(E4,"ddd"))</f>
        <v>MON</v>
      </c>
      <c r="F3" s="44" t="str">
        <f t="shared" si="0"/>
        <v>TUE</v>
      </c>
      <c r="G3" s="44" t="str">
        <f t="shared" si="0"/>
        <v>WED</v>
      </c>
      <c r="H3" s="44" t="str">
        <f t="shared" si="0"/>
        <v>THU</v>
      </c>
      <c r="I3" s="44" t="str">
        <f t="shared" si="0"/>
        <v>FRI</v>
      </c>
      <c r="J3" s="44" t="str">
        <f t="shared" si="0"/>
        <v>SAT</v>
      </c>
      <c r="K3" s="43"/>
    </row>
    <row r="4" spans="2:12" ht="20.399999999999999" customHeight="1" thickTop="1" x14ac:dyDescent="0.3">
      <c r="B4" s="3"/>
      <c r="C4" s="45"/>
      <c r="D4" s="48">
        <f t="array" ref="D4:J4">DaysAndWeeks+DATE(CalendarYear,4,1)-WEEKDAY(DATE(CalendarYear,4,1),(WeekStart="Mon")+1)+1</f>
        <v>45382</v>
      </c>
      <c r="E4" s="48">
        <v>45383</v>
      </c>
      <c r="F4" s="48">
        <v>45384</v>
      </c>
      <c r="G4" s="48">
        <v>45385</v>
      </c>
      <c r="H4" s="48">
        <v>45386</v>
      </c>
      <c r="I4" s="48">
        <v>45387</v>
      </c>
      <c r="J4" s="46">
        <v>45388</v>
      </c>
      <c r="K4" s="43"/>
    </row>
    <row r="5" spans="2:12" ht="44.4" customHeight="1" thickBot="1" x14ac:dyDescent="0.35">
      <c r="C5" s="43"/>
      <c r="D5" s="50"/>
      <c r="E5" s="50"/>
      <c r="F5" s="50"/>
      <c r="G5" s="50"/>
      <c r="H5" s="50"/>
      <c r="I5" s="50"/>
      <c r="J5" s="51"/>
      <c r="K5" s="43"/>
    </row>
    <row r="6" spans="2:12" ht="20.399999999999999" customHeight="1" thickTop="1" x14ac:dyDescent="0.3">
      <c r="C6" s="43"/>
      <c r="D6" s="49">
        <f t="array" ref="D6:J6">DaysAndWeeks+DATE(CalendarYear,4,1)-WEEKDAY(DATE(CalendarYear,4,1),(WeekStart="Mon")+1)+8</f>
        <v>45389</v>
      </c>
      <c r="E6" s="49">
        <v>45390</v>
      </c>
      <c r="F6" s="49">
        <v>45391</v>
      </c>
      <c r="G6" s="49">
        <v>45392</v>
      </c>
      <c r="H6" s="49">
        <v>45393</v>
      </c>
      <c r="I6" s="49">
        <v>45394</v>
      </c>
      <c r="J6" s="47">
        <v>45395</v>
      </c>
      <c r="K6" s="43"/>
    </row>
    <row r="7" spans="2:12" ht="44.4" customHeight="1" thickBot="1" x14ac:dyDescent="0.35">
      <c r="C7" s="43"/>
      <c r="D7" s="50"/>
      <c r="E7" s="50"/>
      <c r="F7" s="50"/>
      <c r="G7" s="50"/>
      <c r="H7" s="50"/>
      <c r="I7" s="50"/>
      <c r="J7" s="51"/>
      <c r="K7" s="43"/>
    </row>
    <row r="8" spans="2:12" ht="20.399999999999999" customHeight="1" thickTop="1" x14ac:dyDescent="0.3">
      <c r="C8" s="43"/>
      <c r="D8" s="49">
        <f t="array" ref="D8:J8">DaysAndWeeks+DATE(CalendarYear,4,1)-WEEKDAY(DATE(CalendarYear,4,1),(WeekStart="Mon")+1)+15</f>
        <v>45396</v>
      </c>
      <c r="E8" s="49">
        <v>45397</v>
      </c>
      <c r="F8" s="49">
        <v>45398</v>
      </c>
      <c r="G8" s="49">
        <v>45399</v>
      </c>
      <c r="H8" s="49">
        <v>45400</v>
      </c>
      <c r="I8" s="49">
        <v>45401</v>
      </c>
      <c r="J8" s="47">
        <v>45402</v>
      </c>
      <c r="K8" s="43"/>
    </row>
    <row r="9" spans="2:12" ht="44.4" customHeight="1" thickBot="1" x14ac:dyDescent="0.35">
      <c r="C9" s="43"/>
      <c r="D9" s="50"/>
      <c r="E9" s="50"/>
      <c r="F9" s="50"/>
      <c r="G9" s="50"/>
      <c r="H9" s="50"/>
      <c r="I9" s="50"/>
      <c r="J9" s="51"/>
      <c r="K9" s="43"/>
    </row>
    <row r="10" spans="2:12" ht="20.399999999999999" customHeight="1" thickTop="1" x14ac:dyDescent="0.3">
      <c r="C10" s="43"/>
      <c r="D10" s="49">
        <f t="array" ref="D10:J10">DaysAndWeeks+DATE(CalendarYear,4,1)-WEEKDAY(DATE(CalendarYear,4,1),(WeekStart="Mon")+1)+22</f>
        <v>45403</v>
      </c>
      <c r="E10" s="49">
        <v>45404</v>
      </c>
      <c r="F10" s="49">
        <v>45405</v>
      </c>
      <c r="G10" s="49">
        <v>45406</v>
      </c>
      <c r="H10" s="49">
        <v>45407</v>
      </c>
      <c r="I10" s="49">
        <v>45408</v>
      </c>
      <c r="J10" s="47">
        <v>45409</v>
      </c>
      <c r="K10" s="43"/>
    </row>
    <row r="11" spans="2:12" ht="44.4" customHeight="1" thickBot="1" x14ac:dyDescent="0.35">
      <c r="C11" s="43"/>
      <c r="D11" s="50"/>
      <c r="E11" s="50"/>
      <c r="F11" s="50"/>
      <c r="G11" s="50"/>
      <c r="H11" s="50"/>
      <c r="I11" s="50"/>
      <c r="J11" s="51"/>
      <c r="K11" s="43"/>
    </row>
    <row r="12" spans="2:12" ht="20.399999999999999" customHeight="1" thickTop="1" x14ac:dyDescent="0.3">
      <c r="C12" s="43"/>
      <c r="D12" s="49">
        <f t="array" ref="D12:J12">DaysAndWeeks+DATE(CalendarYear,4,1)-WEEKDAY(DATE(CalendarYear,4,1),(WeekStart="Mon")+1)+29</f>
        <v>45410</v>
      </c>
      <c r="E12" s="49">
        <v>45411</v>
      </c>
      <c r="F12" s="49">
        <v>45412</v>
      </c>
      <c r="G12" s="49">
        <v>45413</v>
      </c>
      <c r="H12" s="49">
        <v>45414</v>
      </c>
      <c r="I12" s="49">
        <v>45415</v>
      </c>
      <c r="J12" s="47">
        <v>45416</v>
      </c>
      <c r="K12" s="43"/>
    </row>
    <row r="13" spans="2:12" ht="44.4" customHeight="1" thickBot="1" x14ac:dyDescent="0.35">
      <c r="C13" s="43"/>
      <c r="D13" s="50"/>
      <c r="E13" s="50"/>
      <c r="F13" s="50"/>
      <c r="G13" s="50"/>
      <c r="H13" s="50"/>
      <c r="I13" s="50"/>
      <c r="J13" s="51"/>
      <c r="K13" s="43"/>
    </row>
    <row r="14" spans="2:12" ht="20.399999999999999" customHeight="1" thickTop="1" x14ac:dyDescent="0.3">
      <c r="C14" s="43"/>
      <c r="D14" s="49">
        <f t="array" ref="D14:E14">DaysAndWeeks+DATE(CalendarYear,4,1)-WEEKDAY(DATE(CalendarYear,4,1),(WeekStart="Mon")+1)+36</f>
        <v>45417</v>
      </c>
      <c r="E14" s="49">
        <v>45418</v>
      </c>
      <c r="F14" s="103" t="s">
        <v>0</v>
      </c>
      <c r="G14" s="105"/>
      <c r="H14" s="105"/>
      <c r="I14" s="105"/>
      <c r="J14" s="106"/>
      <c r="K14" s="43"/>
    </row>
    <row r="15" spans="2:12" ht="44.4" customHeight="1" thickBot="1" x14ac:dyDescent="0.35">
      <c r="C15" s="43"/>
      <c r="D15" s="50"/>
      <c r="E15" s="50"/>
      <c r="F15" s="104"/>
      <c r="G15" s="107"/>
      <c r="H15" s="107"/>
      <c r="I15" s="107"/>
      <c r="J15" s="108"/>
      <c r="K15" s="43"/>
    </row>
    <row r="16" spans="2:12" ht="36.450000000000003" customHeight="1" thickTop="1" x14ac:dyDescent="0.3">
      <c r="C16" s="43"/>
      <c r="D16" s="43"/>
      <c r="E16" s="43"/>
      <c r="F16" s="43"/>
      <c r="G16" s="43"/>
      <c r="H16" s="43"/>
      <c r="I16" s="43"/>
      <c r="J16" s="43"/>
      <c r="K16" s="43"/>
    </row>
  </sheetData>
  <mergeCells count="3">
    <mergeCell ref="I2:J2"/>
    <mergeCell ref="F14:F15"/>
    <mergeCell ref="G14:J15"/>
  </mergeCells>
  <conditionalFormatting sqref="D4:I5">
    <cfRule type="expression" dxfId="19" priority="1">
      <formula>DAY(D4)&gt;8</formula>
    </cfRule>
  </conditionalFormatting>
  <conditionalFormatting sqref="D12:J12 D14:E14">
    <cfRule type="expression" dxfId="18" priority="2">
      <formula>AND(DAY(D12)&gt;=1,DAY(D12)&lt;=15)</formula>
    </cfRule>
  </conditionalFormatting>
  <dataValidations count="8">
    <dataValidation allowBlank="1" showInputMessage="1" showErrorMessage="1" prompt="Enter Notes in this cell" sqref="G14:J15" xr:uid="{946700A6-E3F4-49BE-A6D6-ED01080BC6E1}"/>
    <dataValidation allowBlank="1" showInputMessage="1" showErrorMessage="1" prompt="Enter Notes in cell at right" sqref="F14:F15" xr:uid="{02656785-AD44-40E0-AB6B-1836EF8A292B}"/>
    <dataValidation allowBlank="1" showInputMessage="1" showErrorMessage="1" prompt="Year in this cell is automatically updated. To change the year, edit cell N3 in January worksheet." sqref="D2" xr:uid="{E0732166-8C91-4A14-B8FD-25D011CD6E81}"/>
    <dataValidation allowBlank="1" showInputMessage="1" showErrorMessage="1" prompt="Month of this worksheet is in this cell. The calendar below contains dates from previous, current and the next month. Monthly notes can be entered in cell G14." sqref="I2:J2" xr:uid="{AD43757F-23C6-4EF2-901C-D58FFCB589BC}"/>
    <dataValidation allowBlank="1" showInputMessage="1" showErrorMessage="1" prompt="April month calendar" sqref="A1" xr:uid="{93A5CFEA-46D5-4F1E-AB4D-00D1CD8AC9F2}"/>
    <dataValidation allowBlank="1" showInputMessage="1" showErrorMessage="1" prompt="Enter daily notes based on the calendar day above in cells in this and rows 7, 9, 11, 13 and 15, columns D to J" sqref="D5" xr:uid="{549EFC81-5F31-45C3-895E-2AA8DF8382A2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55266322-8527-4284-B0AC-A6F44949C583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103C8B20-5559-49A9-9C3B-02F5304D7961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37B77-5BC4-4960-872E-6FC9AD5D99CA}">
  <sheetPr>
    <tabColor theme="7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30"/>
      <c r="D2" s="33">
        <f>CalendarYear</f>
        <v>2024</v>
      </c>
      <c r="E2" s="33"/>
      <c r="F2" s="33"/>
      <c r="G2" s="33"/>
      <c r="H2" s="33"/>
      <c r="I2" s="95" t="s">
        <v>5</v>
      </c>
      <c r="J2" s="95"/>
      <c r="K2" s="31"/>
    </row>
    <row r="3" spans="2:12" ht="20.7" customHeight="1" thickBot="1" x14ac:dyDescent="0.35">
      <c r="B3" s="2"/>
      <c r="C3" s="30"/>
      <c r="D3" s="34" t="str">
        <f>UPPER(TEXT(WeekStart,"ddd"))</f>
        <v>SUN</v>
      </c>
      <c r="E3" s="34" t="str">
        <f t="shared" ref="E3:J3" si="0">UPPER(TEXT(E4,"ddd"))</f>
        <v>MON</v>
      </c>
      <c r="F3" s="34" t="str">
        <f t="shared" si="0"/>
        <v>TUE</v>
      </c>
      <c r="G3" s="34" t="str">
        <f t="shared" si="0"/>
        <v>WED</v>
      </c>
      <c r="H3" s="34" t="str">
        <f t="shared" si="0"/>
        <v>THU</v>
      </c>
      <c r="I3" s="34" t="str">
        <f t="shared" si="0"/>
        <v>FRI</v>
      </c>
      <c r="J3" s="34" t="str">
        <f t="shared" si="0"/>
        <v>SAT</v>
      </c>
      <c r="K3" s="31"/>
    </row>
    <row r="4" spans="2:12" ht="20.399999999999999" customHeight="1" thickTop="1" x14ac:dyDescent="0.3">
      <c r="B4" s="3"/>
      <c r="C4" s="32"/>
      <c r="D4" s="37">
        <f t="array" ref="D4:J4">DaysAndWeeks+DATE(CalendarYear,9,1)-WEEKDAY(DATE(CalendarYear,9,1),(WeekStart="Mon")+1)+1</f>
        <v>45536</v>
      </c>
      <c r="E4" s="37">
        <v>45537</v>
      </c>
      <c r="F4" s="37">
        <v>45538</v>
      </c>
      <c r="G4" s="37">
        <v>45539</v>
      </c>
      <c r="H4" s="37">
        <v>45540</v>
      </c>
      <c r="I4" s="37">
        <v>45541</v>
      </c>
      <c r="J4" s="35">
        <v>45542</v>
      </c>
      <c r="K4" s="31"/>
    </row>
    <row r="5" spans="2:12" ht="44.4" customHeight="1" thickBot="1" x14ac:dyDescent="0.35">
      <c r="C5" s="31"/>
      <c r="D5" s="39"/>
      <c r="E5" s="39"/>
      <c r="F5" s="39"/>
      <c r="G5" s="39"/>
      <c r="H5" s="39"/>
      <c r="I5" s="39"/>
      <c r="J5" s="40"/>
      <c r="K5" s="31"/>
    </row>
    <row r="6" spans="2:12" ht="20.399999999999999" customHeight="1" thickTop="1" x14ac:dyDescent="0.3">
      <c r="C6" s="31"/>
      <c r="D6" s="38">
        <f t="array" ref="D6:J6">DaysAndWeeks+DATE(CalendarYear,9,1)-WEEKDAY(DATE(CalendarYear,9,1),(WeekStart="Mon")+1)+9</f>
        <v>45544</v>
      </c>
      <c r="E6" s="38">
        <v>45545</v>
      </c>
      <c r="F6" s="38">
        <v>45546</v>
      </c>
      <c r="G6" s="38">
        <v>45547</v>
      </c>
      <c r="H6" s="38">
        <v>45548</v>
      </c>
      <c r="I6" s="38">
        <v>45549</v>
      </c>
      <c r="J6" s="36">
        <v>45550</v>
      </c>
      <c r="K6" s="31"/>
    </row>
    <row r="7" spans="2:12" ht="44.4" customHeight="1" thickBot="1" x14ac:dyDescent="0.35">
      <c r="C7" s="31"/>
      <c r="D7" s="39"/>
      <c r="E7" s="39"/>
      <c r="F7" s="39"/>
      <c r="G7" s="39"/>
      <c r="H7" s="39"/>
      <c r="I7" s="39"/>
      <c r="J7" s="40"/>
      <c r="K7" s="31"/>
    </row>
    <row r="8" spans="2:12" ht="20.399999999999999" customHeight="1" thickTop="1" x14ac:dyDescent="0.3">
      <c r="C8" s="31"/>
      <c r="D8" s="38">
        <f t="array" ref="D8:J8">DaysAndWeeks+DATE(CalendarYear,9,1)-WEEKDAY(DATE(CalendarYear,9,1),(WeekStart="Mon")+1)+15</f>
        <v>45550</v>
      </c>
      <c r="E8" s="38">
        <v>45551</v>
      </c>
      <c r="F8" s="38">
        <v>45552</v>
      </c>
      <c r="G8" s="38">
        <v>45553</v>
      </c>
      <c r="H8" s="38">
        <v>45554</v>
      </c>
      <c r="I8" s="38">
        <v>45555</v>
      </c>
      <c r="J8" s="36">
        <v>45556</v>
      </c>
      <c r="K8" s="31"/>
    </row>
    <row r="9" spans="2:12" ht="44.4" customHeight="1" thickBot="1" x14ac:dyDescent="0.35">
      <c r="C9" s="31"/>
      <c r="D9" s="39"/>
      <c r="E9" s="39"/>
      <c r="F9" s="39"/>
      <c r="G9" s="39"/>
      <c r="H9" s="39"/>
      <c r="I9" s="39"/>
      <c r="J9" s="40"/>
      <c r="K9" s="31"/>
    </row>
    <row r="10" spans="2:12" ht="20.399999999999999" customHeight="1" thickTop="1" x14ac:dyDescent="0.3">
      <c r="C10" s="31"/>
      <c r="D10" s="38">
        <f t="array" ref="D10:J10">DaysAndWeeks+DATE(CalendarYear,9,1)-WEEKDAY(DATE(CalendarYear,9,1),(WeekStart="Mon")+1)+22</f>
        <v>45557</v>
      </c>
      <c r="E10" s="38">
        <v>45558</v>
      </c>
      <c r="F10" s="38">
        <v>45559</v>
      </c>
      <c r="G10" s="38">
        <v>45560</v>
      </c>
      <c r="H10" s="38">
        <v>45561</v>
      </c>
      <c r="I10" s="38">
        <v>45562</v>
      </c>
      <c r="J10" s="36">
        <v>45563</v>
      </c>
      <c r="K10" s="31"/>
    </row>
    <row r="11" spans="2:12" ht="44.4" customHeight="1" thickBot="1" x14ac:dyDescent="0.35">
      <c r="C11" s="31"/>
      <c r="D11" s="39"/>
      <c r="E11" s="39"/>
      <c r="F11" s="39"/>
      <c r="G11" s="39"/>
      <c r="H11" s="39"/>
      <c r="I11" s="39"/>
      <c r="J11" s="40"/>
      <c r="K11" s="31"/>
    </row>
    <row r="12" spans="2:12" ht="20.399999999999999" customHeight="1" thickTop="1" x14ac:dyDescent="0.3">
      <c r="C12" s="31"/>
      <c r="D12" s="38">
        <f t="array" ref="D12:J12">DaysAndWeeks+DATE(CalendarYear,9,1)-WEEKDAY(DATE(CalendarYear,9,1),(WeekStart="Mon")+1)+29</f>
        <v>45564</v>
      </c>
      <c r="E12" s="38">
        <v>45565</v>
      </c>
      <c r="F12" s="38">
        <v>45566</v>
      </c>
      <c r="G12" s="38">
        <v>45567</v>
      </c>
      <c r="H12" s="38">
        <v>45568</v>
      </c>
      <c r="I12" s="38">
        <v>45569</v>
      </c>
      <c r="J12" s="36">
        <v>45570</v>
      </c>
      <c r="K12" s="31"/>
    </row>
    <row r="13" spans="2:12" ht="44.4" customHeight="1" thickBot="1" x14ac:dyDescent="0.35">
      <c r="C13" s="31"/>
      <c r="D13" s="39"/>
      <c r="E13" s="39"/>
      <c r="F13" s="39"/>
      <c r="G13" s="39"/>
      <c r="H13" s="39"/>
      <c r="I13" s="39"/>
      <c r="J13" s="40"/>
      <c r="K13" s="31"/>
    </row>
    <row r="14" spans="2:12" ht="20.399999999999999" customHeight="1" thickTop="1" x14ac:dyDescent="0.3">
      <c r="C14" s="31"/>
      <c r="D14" s="38">
        <f t="array" ref="D14:E14">DaysAndWeeks+DATE(CalendarYear,9,1)-WEEKDAY(DATE(CalendarYear,9,1),(WeekStart="Mon")+1)+36</f>
        <v>45571</v>
      </c>
      <c r="E14" s="38">
        <v>45572</v>
      </c>
      <c r="F14" s="96" t="s">
        <v>0</v>
      </c>
      <c r="G14" s="98"/>
      <c r="H14" s="98"/>
      <c r="I14" s="98"/>
      <c r="J14" s="99"/>
      <c r="K14" s="31"/>
    </row>
    <row r="15" spans="2:12" ht="44.4" customHeight="1" thickBot="1" x14ac:dyDescent="0.35">
      <c r="C15" s="31"/>
      <c r="D15" s="39"/>
      <c r="E15" s="39"/>
      <c r="F15" s="97"/>
      <c r="G15" s="100"/>
      <c r="H15" s="100"/>
      <c r="I15" s="100"/>
      <c r="J15" s="101"/>
      <c r="K15" s="31"/>
    </row>
    <row r="16" spans="2:12" ht="36.450000000000003" customHeight="1" thickTop="1" x14ac:dyDescent="0.3">
      <c r="C16" s="31"/>
      <c r="D16" s="31"/>
      <c r="E16" s="31"/>
      <c r="F16" s="31"/>
      <c r="G16" s="31"/>
      <c r="H16" s="31"/>
      <c r="I16" s="31"/>
      <c r="J16" s="31"/>
      <c r="K16" s="31"/>
    </row>
  </sheetData>
  <mergeCells count="3">
    <mergeCell ref="I2:J2"/>
    <mergeCell ref="F14:F15"/>
    <mergeCell ref="G14:J15"/>
  </mergeCells>
  <conditionalFormatting sqref="D4:I5">
    <cfRule type="expression" dxfId="11" priority="1">
      <formula>DAY(D4)&gt;8</formula>
    </cfRule>
  </conditionalFormatting>
  <conditionalFormatting sqref="D12:J12 D14:E14">
    <cfRule type="expression" dxfId="10" priority="2">
      <formula>AND(DAY(D12)&gt;=1,DAY(D12)&lt;=15)</formula>
    </cfRule>
  </conditionalFormatting>
  <dataValidations count="8">
    <dataValidation allowBlank="1" showInputMessage="1" showErrorMessage="1" prompt="Enter Notes in this cell" sqref="G14:J15" xr:uid="{C8A0EEA7-5D25-44EF-932E-BD44A2A921A0}"/>
    <dataValidation allowBlank="1" showInputMessage="1" showErrorMessage="1" prompt="Enter Notes in cell at right" sqref="F14:F15" xr:uid="{DCEEB119-97D0-4C19-B5BA-C93F4303DAEA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336EA1F1-0B4E-4273-BA57-585640FA2DF6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B9192D74-63A9-485B-BB33-1CEDE85254D1}"/>
    <dataValidation allowBlank="1" showInputMessage="1" showErrorMessage="1" prompt="Enter daily notes based on the calendar day above in cells in this and rows 7, 9, 11, 13 and 15, columns D to J" sqref="D5" xr:uid="{9F71C38C-3C34-4D4D-9F2E-25920D1C4A1A}"/>
    <dataValidation allowBlank="1" showInputMessage="1" showErrorMessage="1" prompt="Month of this worksheet is in this cell. The calendar below contains dates from previous, current and the next month. Monthly notes can be entered in cell G14." sqref="I2:J2" xr:uid="{7DCE70CF-CF71-47AA-8C2B-E830CE61F7D4}"/>
    <dataValidation allowBlank="1" showInputMessage="1" showErrorMessage="1" prompt="Year in this cell is automatically updated. To change the year, edit cell N3 in January worksheet." sqref="D2" xr:uid="{25BBCDA9-E3CC-485E-940C-53CEB5ED07C5}"/>
    <dataValidation allowBlank="1" showInputMessage="1" showErrorMessage="1" prompt="September month calendar" sqref="A1" xr:uid="{836B0AA7-E80A-4C84-BA5A-538614AE5562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F51D-0F93-4221-A816-B9172973D5B3}">
  <sheetPr>
    <tabColor theme="8"/>
    <pageSetUpPr autoPageBreaks="0" fitToPage="1"/>
  </sheetPr>
  <dimension ref="B1:L16"/>
  <sheetViews>
    <sheetView showGridLines="0" zoomScaleNormal="100" zoomScalePageLayoutView="38" workbookViewId="0"/>
  </sheetViews>
  <sheetFormatPr defaultColWidth="9.9140625" defaultRowHeight="14.4" x14ac:dyDescent="0.3"/>
  <cols>
    <col min="1" max="1" width="1.58203125" customWidth="1"/>
    <col min="2" max="2" width="16.25" customWidth="1"/>
    <col min="3" max="3" width="5.6640625" customWidth="1"/>
    <col min="4" max="10" width="11.08203125" customWidth="1"/>
    <col min="11" max="11" width="5.6640625" customWidth="1"/>
    <col min="12" max="12" width="1.58203125" customWidth="1"/>
  </cols>
  <sheetData>
    <row r="1" spans="2:12" x14ac:dyDescent="0.3">
      <c r="L1" t="s">
        <v>17</v>
      </c>
    </row>
    <row r="2" spans="2:12" ht="60.6" customHeight="1" x14ac:dyDescent="0.3">
      <c r="B2" s="1"/>
      <c r="C2" s="41"/>
      <c r="D2" s="42">
        <f>CalendarYear</f>
        <v>2024</v>
      </c>
      <c r="E2" s="42"/>
      <c r="F2" s="42"/>
      <c r="G2" s="42"/>
      <c r="H2" s="42"/>
      <c r="I2" s="102" t="s">
        <v>6</v>
      </c>
      <c r="J2" s="102"/>
      <c r="K2" s="43"/>
    </row>
    <row r="3" spans="2:12" ht="20.7" customHeight="1" thickBot="1" x14ac:dyDescent="0.35">
      <c r="B3" s="2"/>
      <c r="C3" s="41"/>
      <c r="D3" s="44" t="str">
        <f>UPPER(TEXT(WeekStart,"ddd"))</f>
        <v>SUN</v>
      </c>
      <c r="E3" s="44" t="str">
        <f t="shared" ref="E3:J3" si="0">UPPER(TEXT(E4,"ddd"))</f>
        <v>MON</v>
      </c>
      <c r="F3" s="44" t="str">
        <f t="shared" si="0"/>
        <v>TUE</v>
      </c>
      <c r="G3" s="44" t="str">
        <f t="shared" si="0"/>
        <v>WED</v>
      </c>
      <c r="H3" s="44" t="str">
        <f t="shared" si="0"/>
        <v>THU</v>
      </c>
      <c r="I3" s="44" t="str">
        <f t="shared" si="0"/>
        <v>FRI</v>
      </c>
      <c r="J3" s="44" t="str">
        <f t="shared" si="0"/>
        <v>SAT</v>
      </c>
      <c r="K3" s="43"/>
    </row>
    <row r="4" spans="2:12" ht="20.399999999999999" customHeight="1" thickTop="1" x14ac:dyDescent="0.3">
      <c r="B4" s="3"/>
      <c r="C4" s="45"/>
      <c r="D4" s="48">
        <f t="array" ref="D4:J4">DaysAndWeeks+DATE(CalendarYear,10,1)-WEEKDAY(DATE(CalendarYear,10,1),(WeekStart="Mon")+1)+1</f>
        <v>45564</v>
      </c>
      <c r="E4" s="48">
        <v>45565</v>
      </c>
      <c r="F4" s="48">
        <v>45566</v>
      </c>
      <c r="G4" s="48">
        <v>45567</v>
      </c>
      <c r="H4" s="48">
        <v>45568</v>
      </c>
      <c r="I4" s="48">
        <v>45569</v>
      </c>
      <c r="J4" s="46">
        <v>45570</v>
      </c>
      <c r="K4" s="43"/>
    </row>
    <row r="5" spans="2:12" ht="44.4" customHeight="1" thickBot="1" x14ac:dyDescent="0.35">
      <c r="C5" s="43"/>
      <c r="D5" s="50"/>
      <c r="E5" s="50"/>
      <c r="F5" s="50"/>
      <c r="G5" s="50"/>
      <c r="H5" s="50"/>
      <c r="I5" s="50"/>
      <c r="J5" s="51"/>
      <c r="K5" s="43"/>
    </row>
    <row r="6" spans="2:12" ht="20.399999999999999" customHeight="1" thickTop="1" x14ac:dyDescent="0.3">
      <c r="C6" s="43"/>
      <c r="D6" s="49">
        <f t="array" ref="D6:J6">DaysAndWeeks+DATE(CalendarYear,10,1)-WEEKDAY(DATE(CalendarYear,10,1),(WeekStart="Mon")+1)+8</f>
        <v>45571</v>
      </c>
      <c r="E6" s="49">
        <v>45572</v>
      </c>
      <c r="F6" s="49">
        <v>45573</v>
      </c>
      <c r="G6" s="49">
        <v>45574</v>
      </c>
      <c r="H6" s="49">
        <v>45575</v>
      </c>
      <c r="I6" s="49">
        <v>45576</v>
      </c>
      <c r="J6" s="47">
        <v>45577</v>
      </c>
      <c r="K6" s="43"/>
    </row>
    <row r="7" spans="2:12" ht="44.4" customHeight="1" thickBot="1" x14ac:dyDescent="0.35">
      <c r="C7" s="43"/>
      <c r="D7" s="50"/>
      <c r="E7" s="50"/>
      <c r="F7" s="50"/>
      <c r="G7" s="50"/>
      <c r="H7" s="50"/>
      <c r="I7" s="50"/>
      <c r="J7" s="51"/>
      <c r="K7" s="43"/>
    </row>
    <row r="8" spans="2:12" ht="20.399999999999999" customHeight="1" thickTop="1" x14ac:dyDescent="0.3">
      <c r="C8" s="43"/>
      <c r="D8" s="49">
        <f t="array" ref="D8:J8">DaysAndWeeks+DATE(CalendarYear,10,1)-WEEKDAY(DATE(CalendarYear,10,1),(WeekStart="Mon")+1)+15</f>
        <v>45578</v>
      </c>
      <c r="E8" s="49">
        <v>45579</v>
      </c>
      <c r="F8" s="49">
        <v>45580</v>
      </c>
      <c r="G8" s="49">
        <v>45581</v>
      </c>
      <c r="H8" s="49">
        <v>45582</v>
      </c>
      <c r="I8" s="49">
        <v>45583</v>
      </c>
      <c r="J8" s="47">
        <v>45584</v>
      </c>
      <c r="K8" s="43"/>
    </row>
    <row r="9" spans="2:12" ht="44.4" customHeight="1" thickBot="1" x14ac:dyDescent="0.35">
      <c r="C9" s="43"/>
      <c r="D9" s="50"/>
      <c r="E9" s="50"/>
      <c r="F9" s="50"/>
      <c r="G9" s="50"/>
      <c r="H9" s="50"/>
      <c r="I9" s="50"/>
      <c r="J9" s="51"/>
      <c r="K9" s="43"/>
    </row>
    <row r="10" spans="2:12" ht="20.399999999999999" customHeight="1" thickTop="1" x14ac:dyDescent="0.3">
      <c r="C10" s="43"/>
      <c r="D10" s="49">
        <f t="array" ref="D10:J10">DaysAndWeeks+DATE(CalendarYear,10,1)-WEEKDAY(DATE(CalendarYear,10,1),(WeekStart="Mon")+1)+22</f>
        <v>45585</v>
      </c>
      <c r="E10" s="49">
        <v>45586</v>
      </c>
      <c r="F10" s="49">
        <v>45587</v>
      </c>
      <c r="G10" s="49">
        <v>45588</v>
      </c>
      <c r="H10" s="49">
        <v>45589</v>
      </c>
      <c r="I10" s="49">
        <v>45590</v>
      </c>
      <c r="J10" s="47">
        <v>45591</v>
      </c>
      <c r="K10" s="43"/>
    </row>
    <row r="11" spans="2:12" ht="44.4" customHeight="1" thickBot="1" x14ac:dyDescent="0.35">
      <c r="C11" s="43"/>
      <c r="D11" s="50"/>
      <c r="E11" s="50"/>
      <c r="F11" s="50"/>
      <c r="G11" s="50"/>
      <c r="H11" s="50"/>
      <c r="I11" s="50"/>
      <c r="J11" s="51"/>
      <c r="K11" s="43"/>
    </row>
    <row r="12" spans="2:12" ht="20.399999999999999" customHeight="1" thickTop="1" x14ac:dyDescent="0.3">
      <c r="C12" s="43"/>
      <c r="D12" s="49">
        <f t="array" ref="D12:J12">DaysAndWeeks+DATE(CalendarYear,10,1)-WEEKDAY(DATE(CalendarYear,10,1),(WeekStart="Mon")+1)+29</f>
        <v>45592</v>
      </c>
      <c r="E12" s="49">
        <v>45593</v>
      </c>
      <c r="F12" s="49">
        <v>45594</v>
      </c>
      <c r="G12" s="49">
        <v>45595</v>
      </c>
      <c r="H12" s="49">
        <v>45596</v>
      </c>
      <c r="I12" s="49">
        <v>45597</v>
      </c>
      <c r="J12" s="47">
        <v>45598</v>
      </c>
      <c r="K12" s="43"/>
    </row>
    <row r="13" spans="2:12" ht="44.4" customHeight="1" thickBot="1" x14ac:dyDescent="0.35">
      <c r="C13" s="43"/>
      <c r="D13" s="50"/>
      <c r="E13" s="50"/>
      <c r="F13" s="50"/>
      <c r="G13" s="50"/>
      <c r="H13" s="50"/>
      <c r="I13" s="50"/>
      <c r="J13" s="51"/>
      <c r="K13" s="43"/>
    </row>
    <row r="14" spans="2:12" ht="20.399999999999999" customHeight="1" thickTop="1" x14ac:dyDescent="0.3">
      <c r="C14" s="43"/>
      <c r="D14" s="49">
        <f t="array" ref="D14:E14">DaysAndWeeks+DATE(CalendarYear,10,1)-WEEKDAY(DATE(CalendarYear,10,1),(WeekStart="Mon")+1)+36</f>
        <v>45599</v>
      </c>
      <c r="E14" s="49">
        <v>45600</v>
      </c>
      <c r="F14" s="103" t="s">
        <v>0</v>
      </c>
      <c r="G14" s="105"/>
      <c r="H14" s="105"/>
      <c r="I14" s="105"/>
      <c r="J14" s="106"/>
      <c r="K14" s="43"/>
    </row>
    <row r="15" spans="2:12" ht="44.4" customHeight="1" thickBot="1" x14ac:dyDescent="0.35">
      <c r="C15" s="43"/>
      <c r="D15" s="50"/>
      <c r="E15" s="50"/>
      <c r="F15" s="104"/>
      <c r="G15" s="107"/>
      <c r="H15" s="107"/>
      <c r="I15" s="107"/>
      <c r="J15" s="108"/>
      <c r="K15" s="43"/>
    </row>
    <row r="16" spans="2:12" ht="36.450000000000003" customHeight="1" thickTop="1" x14ac:dyDescent="0.3">
      <c r="C16" s="43"/>
      <c r="D16" s="43"/>
      <c r="E16" s="43"/>
      <c r="F16" s="43"/>
      <c r="G16" s="43"/>
      <c r="H16" s="43"/>
      <c r="I16" s="43"/>
      <c r="J16" s="43"/>
      <c r="K16" s="43"/>
    </row>
  </sheetData>
  <mergeCells count="3">
    <mergeCell ref="I2:J2"/>
    <mergeCell ref="F14:F15"/>
    <mergeCell ref="G14:J15"/>
  </mergeCells>
  <conditionalFormatting sqref="D4:I5">
    <cfRule type="expression" dxfId="9" priority="1">
      <formula>DAY(D4)&gt;8</formula>
    </cfRule>
  </conditionalFormatting>
  <conditionalFormatting sqref="D12:J12 D14:E14">
    <cfRule type="expression" dxfId="8" priority="2">
      <formula>AND(DAY(D12)&gt;=1,DAY(D12)&lt;=15)</formula>
    </cfRule>
  </conditionalFormatting>
  <dataValidations count="8">
    <dataValidation allowBlank="1" showInputMessage="1" showErrorMessage="1" prompt="Enter Notes in cell at right" sqref="F14:F15" xr:uid="{9885887A-547D-4E9F-9846-E640D6EAB289}"/>
    <dataValidation allowBlank="1" showInputMessage="1" showErrorMessage="1" prompt="Enter Notes in this cell" sqref="G14:J15" xr:uid="{01DCD0C9-BD80-416E-8280-DDA890312088}"/>
    <dataValidation allowBlank="1" showInputMessage="1" showErrorMessage="1" prompt="October month calendar" sqref="A1" xr:uid="{FB74A343-0C80-445E-9BF3-D3749B5CE4F7}"/>
    <dataValidation allowBlank="1" showInputMessage="1" showErrorMessage="1" prompt="Year in this cell is automatically updated. To change the year, edit cell N3 in January worksheet." sqref="D2" xr:uid="{0187F99F-CEBF-458B-8316-1965943828FA}"/>
    <dataValidation allowBlank="1" showInputMessage="1" showErrorMessage="1" prompt="Month of this worksheet is in this cell. The calendar below contains dates from previous, current and the next month. Monthly notes can be entered in cell G14." sqref="I2:J2" xr:uid="{5B6E416B-FE58-4E7B-A380-678A24E5562D}"/>
    <dataValidation allowBlank="1" showInputMessage="1" showErrorMessage="1" prompt="Enter daily notes based on the calendar day above in cells in this and rows 7, 9, 11, 13 and 15, columns D to J" sqref="D5" xr:uid="{2C7290C0-B526-4108-84EF-17C7BB6AAC7C}"/>
    <dataValidation allowBlank="1" showInputMessage="1" showErrorMessage="1" prompt="This row contains weekday names for this calendar. This cell contains starting day of week. To change the starting day, select a new weekday in cell N4 in January worksheet." sqref="D3" xr:uid="{16C6E923-108D-4E78-8678-140A913E2628}"/>
    <dataValidation allowBlank="1" showInputMessage="1" showErrorMessage="1" prompt="Calendar day in this &amp; rows 6, 8, 10, 12, &amp; 14, are automatically updated. If this cell doesn’t contain number 1, then it is a previous month's day. Enter monthly notes in cell G14" sqref="D4" xr:uid="{67B18D62-B290-4B17-8737-C8F52E5EE98A}"/>
  </dataValidations>
  <printOptions horizontalCentered="1" verticalCentered="1"/>
  <pageMargins left="0.25" right="0.25" top="0.5" bottom="0.5" header="0.3" footer="0.3"/>
  <pageSetup orientation="landscape" r:id="rId1"/>
  <headerFooter differentFirst="1"/>
  <drawing r:id="rId2"/>
</worksheet>
</file>

<file path=customXml/_rels/item2.xml.rels>&#65279;<?xml version="1.0" encoding="utf-8"?><Relationships xmlns="http://schemas.openxmlformats.org/package/2006/relationships"><Relationship Type="http://schemas.openxmlformats.org/officeDocument/2006/relationships/customXmlProps" Target="/customXml/itemProps21.xml" Id="rId1" /></Relationships>
</file>

<file path=customXml/_rels/item12.xml.rels>&#65279;<?xml version="1.0" encoding="utf-8"?><Relationships xmlns="http://schemas.openxmlformats.org/package/2006/relationships"><Relationship Type="http://schemas.openxmlformats.org/officeDocument/2006/relationships/customXmlProps" Target="/customXml/itemProps12.xml" Id="rId1" /></Relationships>
</file>

<file path=customXml/_rels/item33.xml.rels>&#65279;<?xml version="1.0" encoding="utf-8"?><Relationships xmlns="http://schemas.openxmlformats.org/package/2006/relationships"><Relationship Type="http://schemas.openxmlformats.org/officeDocument/2006/relationships/customXmlProps" Target="/customXml/itemProps33.xml" Id="rId1" /></Relationship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28" ma:contentTypeDescription="Create a new document." ma:contentTypeScope="" ma:versionID="60f5a4f2d2b0abadcf532d48ebf9cb71">
  <xsd:schema xmlns:xsd="http://www.w3.org/2001/XMLSchema" xmlns:xs="http://www.w3.org/2001/XMLSchema" xmlns:p="http://schemas.microsoft.com/office/2006/metadata/properties" xmlns:ns1="http://schemas.microsoft.com/sharepoint/v3" xmlns:ns2="71af3243-3dd4-4a8d-8c0d-dd76da1f02a5" xmlns:ns3="16c05727-aa75-4e4a-9b5f-8a80a1165891" xmlns:ns4="230e9df3-be65-4c73-a93b-d1236ebd677e" targetNamespace="http://schemas.microsoft.com/office/2006/metadata/properties" ma:root="true" ma:fieldsID="7dd78129e6a1811f84807ad11c651531" ns1:_="" ns2:_="" ns3:_="" ns4:_="">
    <xsd:import namespace="http://schemas.microsoft.com/sharepoint/v3"/>
    <xsd:import namespace="71af3243-3dd4-4a8d-8c0d-dd76da1f02a5"/>
    <xsd:import namespace="16c05727-aa75-4e4a-9b5f-8a80a1165891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Status" minOccurs="0"/>
                <xsd:element ref="ns2:Image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4:TaxCatchAll" minOccurs="0"/>
                <xsd:element ref="ns2:ImageTagsTaxHTField" minOccurs="0"/>
                <xsd:element ref="ns2:MediaServiceLocation" minOccurs="0"/>
                <xsd:element ref="ns2:MediaLengthInSeconds" minOccurs="0"/>
                <xsd:element ref="ns2:Background" minOccurs="0"/>
                <xsd:element ref="ns2:MediaServiceSearchProperties" minOccurs="0"/>
                <xsd:element ref="ns2:MediaServiceDocTags" minOccurs="0"/>
                <xsd:element ref="ns2:MediaServiceObjectDetectorVersions" minOccurs="0"/>
                <xsd:element ref="ns2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 ma:readOnly="false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 ma:readOnly="fals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Status" ma:index="2" nillable="true" ma:displayName="Status" ma:default="Not started" ma:format="Dropdown" ma:internalName="Status" ma:readOnly="false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  <xsd:element name="Image" ma:index="3" nillable="true" ma:displayName="Image" ma:format="Image" ma:internalName="Image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hidden="true" ma:internalName="MediaServiceOCR" ma:readOnly="true">
      <xsd:simpleType>
        <xsd:restriction base="dms:Note"/>
      </xsd:simpleType>
    </xsd:element>
    <xsd:element name="MediaServiceAutoTags" ma:index="11" nillable="true" ma:displayName="MediaServiceAutoTags" ma:hidden="true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hidden="true" ma:internalName="MediaServiceKeyPoints" ma:readOnly="fals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ImageTagsTaxHTField" ma:index="25" nillable="true" ma:taxonomy="true" ma:internalName="ImageTagsTaxHTField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6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Background" ma:index="28" nillable="true" ma:displayName="Background" ma:default="0" ma:format="Dropdown" ma:internalName="Background">
      <xsd:simpleType>
        <xsd:restriction base="dms:Boolean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ocTags" ma:index="30" nillable="true" ma:displayName="MediaServiceDocTags" ma:hidden="true" ma:internalName="MediaServiceDocTags" ma:readOnly="true">
      <xsd:simpleType>
        <xsd:restriction base="dms:Note"/>
      </xsd:simpleType>
    </xsd:element>
    <xsd:element name="MediaServiceObjectDetectorVersions" ma:index="3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32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hidden="true" ma:internalName="SharedWithDetail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f6bfcbc-3db3-4ae6-bd76-326f0798ad28}" ma:internalName="TaxCatchAll" ma:readOnly="false" ma:showField="CatchAllData" ma:web="16c05727-aa75-4e4a-9b5f-8a80a11658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ackground xmlns="71af3243-3dd4-4a8d-8c0d-dd76da1f02a5">false</Background>
    <Status xmlns="71af3243-3dd4-4a8d-8c0d-dd76da1f02a5">Not started</Status>
    <_ip_UnifiedCompliancePolicyUIAction xmlns="http://schemas.microsoft.com/sharepoint/v3" xsi:nil="true"/>
    <Image xmlns="71af3243-3dd4-4a8d-8c0d-dd76da1f02a5">
      <Url xsi:nil="true"/>
      <Description xsi:nil="true"/>
    </Image>
    <_ip_UnifiedCompliancePolicyProperties xmlns="http://schemas.microsoft.com/sharepoint/v3" xsi:nil="true"/>
    <ImageTagsTaxHTField xmlns="71af3243-3dd4-4a8d-8c0d-dd76da1f02a5">
      <Terms xmlns="http://schemas.microsoft.com/office/infopath/2007/PartnerControls"/>
    </ImageTagsTaxHTField>
    <TaxCatchAll xmlns="230e9df3-be65-4c73-a93b-d1236ebd677e" xsi:nil="true"/>
    <MediaServiceKeyPoints xmlns="71af3243-3dd4-4a8d-8c0d-dd76da1f02a5" xsi:nil="true"/>
  </documentManagement>
</p:properties>
</file>

<file path=customXml/item3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2.xml><?xml version="1.0" encoding="utf-8"?>
<ds:datastoreItem xmlns:ds="http://schemas.openxmlformats.org/officeDocument/2006/customXml" ds:itemID="{F6C27A09-A0C8-4282-8379-CBCA6AA7CAD8}">
  <ds:schemaRefs>
    <ds:schemaRef ds:uri="http://schemas.microsoft.com/office/2006/metadata/properties"/>
    <ds:schemaRef ds:uri="http://schemas.microsoft.com/office/infopath/2007/PartnerControls"/>
    <ds:schemaRef ds:uri="71af3243-3dd4-4a8d-8c0d-dd76da1f02a5"/>
    <ds:schemaRef ds:uri="http://schemas.microsoft.com/sharepoint/v3"/>
    <ds:schemaRef ds:uri="230e9df3-be65-4c73-a93b-d1236ebd677e"/>
  </ds:schemaRefs>
</ds:datastoreItem>
</file>

<file path=customXml/itemProps21.xml><?xml version="1.0" encoding="utf-8"?>
<ds:datastoreItem xmlns:ds="http://schemas.openxmlformats.org/officeDocument/2006/customXml" ds:itemID="{18D3B826-CC02-4908-A62A-6567B93526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1af3243-3dd4-4a8d-8c0d-dd76da1f02a5"/>
    <ds:schemaRef ds:uri="16c05727-aa75-4e4a-9b5f-8a80a1165891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3.xml><?xml version="1.0" encoding="utf-8"?>
<ds:datastoreItem xmlns:ds="http://schemas.openxmlformats.org/officeDocument/2006/customXml" ds:itemID="{9FD89FB8-E7C7-4AA2-B1D7-5D938FC04B37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/>
</file>

<file path=docProps/app.xml><?xml version="1.0" encoding="utf-8"?>
<ap:Properties xmlns:vt="http://schemas.openxmlformats.org/officeDocument/2006/docPropsVTypes" xmlns:ap="http://schemas.openxmlformats.org/officeDocument/2006/extended-properties">
  <ap:Template>TM02930059</ap:Template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ap:HeadingPairs>
  <ap:TitlesOfParts>
    <vt:vector baseType="lpstr" size="15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CalendarYear</vt:lpstr>
      <vt:lpstr>January!Print_Area</vt:lpstr>
      <vt:lpstr>WeekStart</vt:lpstr>
    </vt:vector>
  </ap:TitlesOfParts>
  <ap:Company/>
  <ap:LinksUpToDate>false</ap:LinksUpToDate>
  <ap:SharedDoc>false</ap:SharedDoc>
  <ap:HyperlinksChanged>false</ap:HyperlinksChanged>
  <ap:AppVersion>16.0300</ap:AppVersion>
</ap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2023-08-17T12:39:55Z</dcterms:created>
  <dcterms:modified xsi:type="dcterms:W3CDTF">2023-12-11T05:24:44Z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  <property fmtid="{D5CDD505-2E9C-101B-9397-08002B2CF9AE}" pid="3" name="MediaServiceImageTags">
    <vt:lpwstr/>
  </property>
</Properties>
</file>