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889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>
    <definedName name="CalendarYear">January!$N$3</definedName>
    <definedName name="DaysAndWeeks">{0,1,2,3,4,5,6} + {0;1;2;3;4;5}*7</definedName>
    <definedName name="WeekStart">January!$N$4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d"/>
  </numFmts>
  <fonts count="32">
    <font>
      <name val="Avenir Next LT Pro"/>
      <family val="2"/>
      <color theme="1" tint="0.0499893185216834"/>
      <sz val="11"/>
      <scheme val="minor"/>
    </font>
    <font>
      <name val="Avenir Next LT Pro"/>
      <family val="2"/>
      <color theme="1"/>
      <sz val="11"/>
      <scheme val="minor"/>
    </font>
    <font>
      <name val="Georgia"/>
      <family val="2"/>
      <color theme="0"/>
      <sz val="36"/>
      <scheme val="major"/>
    </font>
    <font>
      <name val="Georgia"/>
      <family val="2"/>
      <color theme="0"/>
      <sz val="12"/>
      <scheme val="major"/>
    </font>
    <font>
      <name val="Avenir Next LT Pro"/>
      <family val="2"/>
      <color theme="3"/>
      <sz val="11"/>
      <scheme val="minor"/>
    </font>
    <font>
      <name val="Avenir Next LT Pro"/>
      <family val="2"/>
      <color theme="1" tint="0.0499893185216834"/>
      <sz val="11"/>
      <scheme val="minor"/>
    </font>
    <font>
      <name val="Avenir Next LT Pro"/>
      <family val="2"/>
      <color theme="0"/>
      <sz val="16"/>
      <scheme val="minor"/>
    </font>
    <font>
      <name val="Georgia"/>
      <family val="1"/>
      <color theme="0"/>
      <sz val="18"/>
      <scheme val="major"/>
    </font>
    <font>
      <name val="Avenir Next LT Pro"/>
      <family val="2"/>
      <color theme="0"/>
      <sz val="12"/>
      <scheme val="minor"/>
    </font>
    <font>
      <name val="Avenir Next LT Pro"/>
      <family val="2"/>
      <color theme="0"/>
      <sz val="11"/>
      <scheme val="minor"/>
    </font>
    <font>
      <name val="Avenir Next LT Pro"/>
      <family val="2"/>
      <sz val="11"/>
      <scheme val="minor"/>
    </font>
    <font>
      <name val="Avenir Next LT Pro"/>
      <family val="2"/>
      <color theme="2" tint="-0.8999603259376812"/>
      <sz val="11"/>
      <scheme val="minor"/>
    </font>
    <font>
      <name val="Avenir Next LT Pro"/>
      <family val="2"/>
      <color theme="4" tint="-0.499984740745262"/>
      <sz val="10"/>
      <scheme val="minor"/>
    </font>
    <font>
      <name val="Avenir Next LT Pro"/>
      <family val="2"/>
      <color theme="4" tint="-0.499984740745262"/>
      <sz val="22"/>
      <scheme val="minor"/>
    </font>
    <font>
      <name val="Avenir Next LT Pro"/>
      <family val="2"/>
      <color theme="9" tint="-0.499984740745262"/>
      <sz val="22"/>
      <scheme val="minor"/>
    </font>
    <font>
      <name val="Avenir Next LT Pro"/>
      <family val="2"/>
      <color theme="9" tint="-0.499984740745262"/>
      <sz val="10"/>
      <scheme val="minor"/>
    </font>
    <font>
      <name val="Avenir Next LT Pro"/>
      <family val="2"/>
      <color theme="7" tint="-0.499984740745262"/>
      <sz val="22"/>
      <scheme val="minor"/>
    </font>
    <font>
      <name val="Avenir Next LT Pro"/>
      <family val="2"/>
      <color theme="7" tint="-0.499984740745262"/>
      <sz val="10"/>
      <scheme val="minor"/>
    </font>
    <font>
      <name val="Avenir Next LT Pro"/>
      <family val="2"/>
      <color theme="8" tint="-0.499984740745262"/>
      <sz val="11"/>
      <scheme val="minor"/>
    </font>
    <font>
      <name val="Avenir Next LT Pro"/>
      <family val="2"/>
      <color theme="8" tint="-0.499984740745262"/>
      <sz val="22"/>
      <scheme val="minor"/>
    </font>
    <font>
      <name val="Avenir Next LT Pro"/>
      <family val="2"/>
      <color theme="8" tint="-0.499984740745262"/>
      <sz val="10"/>
      <scheme val="minor"/>
    </font>
    <font>
      <name val="Avenir Next LT Pro"/>
      <family val="2"/>
      <color theme="5" tint="-0.499984740745262"/>
      <sz val="11"/>
      <scheme val="minor"/>
    </font>
    <font>
      <name val="Avenir Next LT Pro"/>
      <family val="2"/>
      <color theme="5" tint="-0.499984740745262"/>
      <sz val="22"/>
      <scheme val="minor"/>
    </font>
    <font>
      <name val="Avenir Next LT Pro"/>
      <family val="2"/>
      <color theme="5" tint="-0.499984740745262"/>
      <sz val="10"/>
      <scheme val="minor"/>
    </font>
    <font>
      <name val="Avenir Next LT Pro"/>
      <family val="2"/>
      <color theme="6" tint="-0.499984740745262"/>
      <sz val="11"/>
      <scheme val="minor"/>
    </font>
    <font>
      <name val="Avenir Next LT Pro"/>
      <family val="2"/>
      <color theme="6" tint="-0.499984740745262"/>
      <sz val="22"/>
      <scheme val="minor"/>
    </font>
    <font>
      <name val="Avenir Next LT Pro"/>
      <family val="2"/>
      <color theme="6" tint="-0.499984740745262"/>
      <sz val="10"/>
      <scheme val="minor"/>
    </font>
    <font>
      <name val="Avenir Next LT Pro"/>
      <family val="2"/>
      <color theme="0"/>
      <sz val="14"/>
      <scheme val="minor"/>
    </font>
    <font>
      <name val="Avenir Next LT Pro"/>
      <family val="2"/>
      <color theme="1" tint="0.0499893185216834"/>
      <sz val="14"/>
      <scheme val="minor"/>
    </font>
    <font>
      <name val="Avenir Next LT Pro"/>
      <family val="2"/>
      <sz val="10"/>
      <scheme val="minor"/>
    </font>
    <font>
      <name val="Avenir Next LT Pro"/>
      <family val="2"/>
      <color theme="2" tint="-0.8999603259376812"/>
      <sz val="10"/>
      <scheme val="minor"/>
    </font>
    <font>
      <name val="Avenir Next LT Pro"/>
      <family val="2"/>
      <color theme="1" tint="0.499984740745262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gradientFill type="linear">
        <stop position="0">
          <color theme="3"/>
        </stop>
        <stop position="0.5">
          <color theme="3" tint="0.4000061037018952"/>
        </stop>
        <stop position="1">
          <color theme="3"/>
        </stop>
      </gradientFill>
    </fill>
    <fill>
      <patternFill patternType="solid">
        <fgColor theme="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-0.499984740745262"/>
        <bgColor indexed="64"/>
      </patternFill>
    </fill>
  </fills>
  <borders count="7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/>
      <right style="thick">
        <color theme="4" tint="-0.499984740745262"/>
      </right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n">
        <color theme="0" tint="-0.249946592608417"/>
      </top>
      <bottom style="thick">
        <color theme="4" tint="-0.499984740745262"/>
      </bottom>
      <diagonal/>
    </border>
    <border>
      <left/>
      <right style="thin">
        <color theme="0" tint="-0.249946592608417"/>
      </right>
      <top style="thick">
        <color theme="4" tint="-0.499984740745262"/>
      </top>
      <bottom style="thin">
        <color theme="0" tint="-0.249946592608417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n">
        <color theme="0" tint="-0.249946592608417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n">
        <color theme="0" tint="-0.249946592608417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n">
        <color theme="0" tint="-0.249946592608417"/>
      </top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n">
        <color theme="0" tint="-0.249946592608417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/>
      <diagonal/>
    </border>
    <border>
      <left/>
      <right style="thick">
        <color theme="7" tint="-0.499984740745262"/>
      </right>
      <top/>
      <bottom/>
      <diagonal/>
    </border>
    <border>
      <left/>
      <right style="thick">
        <color theme="7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7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7" tint="-0.499984740745262"/>
      </bottom>
      <diagonal/>
    </border>
    <border>
      <left/>
      <right style="thick">
        <color theme="7" tint="-0.499984740745262"/>
      </right>
      <top style="thin">
        <color theme="0" tint="-0.249946592608417"/>
      </top>
      <bottom style="thick">
        <color theme="7" tint="-0.499984740745262"/>
      </bottom>
      <diagonal/>
    </border>
    <border>
      <left style="thick">
        <color theme="7" tint="-0.499984740745262"/>
      </left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 style="thick">
        <color theme="7" tint="-0.499984740745262"/>
      </right>
      <top/>
      <bottom/>
      <diagonal/>
    </border>
    <border>
      <left style="thick">
        <color theme="7" tint="-0.499984740745262"/>
      </left>
      <right style="thick">
        <color theme="7" tint="-0.499984740745262"/>
      </right>
      <top/>
      <bottom style="thick">
        <color theme="7" tint="-0.499984740745262"/>
      </bottom>
      <diagonal/>
    </border>
    <border>
      <left/>
      <right style="thick">
        <color theme="7" tint="-0.499984740745262"/>
      </right>
      <top/>
      <bottom style="thick">
        <color theme="7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/>
      <diagonal/>
    </border>
    <border>
      <left/>
      <right style="thick">
        <color theme="8" tint="-0.499984740745262"/>
      </right>
      <top/>
      <bottom/>
      <diagonal/>
    </border>
    <border>
      <left/>
      <right style="thick">
        <color theme="8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n">
        <color theme="0" tint="-0.249946592608417"/>
      </top>
      <bottom style="thick">
        <color theme="8" tint="-0.49998474074526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 style="thick">
        <color theme="8" tint="-0.499984740745262"/>
      </right>
      <top/>
      <bottom/>
      <diagonal/>
    </border>
    <border>
      <left style="thick">
        <color theme="8" tint="-0.499984740745262"/>
      </left>
      <right style="thick">
        <color theme="8" tint="-0.499984740745262"/>
      </right>
      <top/>
      <bottom style="thick">
        <color theme="8" tint="-0.499984740745262"/>
      </bottom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/>
      <right style="thick">
        <color theme="5" tint="-0.499984740745262"/>
      </right>
      <top/>
      <bottom/>
      <diagonal/>
    </border>
    <border>
      <left/>
      <right style="thick">
        <color theme="5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n">
        <color theme="0" tint="-0.249946592608417"/>
      </top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 style="thick">
        <color theme="5" tint="-0.499984740745262"/>
      </right>
      <top/>
      <bottom/>
      <diagonal/>
    </border>
    <border>
      <left style="thick">
        <color theme="5" tint="-0.499984740745262"/>
      </left>
      <right style="thick">
        <color theme="5" tint="-0.499984740745262"/>
      </right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/>
      <right style="thick">
        <color theme="6" tint="-0.499984740745262"/>
      </right>
      <top/>
      <bottom/>
      <diagonal/>
    </border>
    <border>
      <left/>
      <right style="thick">
        <color theme="6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n">
        <color theme="0" tint="-0.249946592608417"/>
      </top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 style="thick">
        <color theme="6" tint="-0.499984740745262"/>
      </right>
      <top/>
      <bottom/>
      <diagonal/>
    </border>
    <border>
      <left style="thick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-0.499984740745262"/>
      </top>
      <bottom/>
      <diagonal/>
    </border>
    <border>
      <left/>
      <right style="thin">
        <color theme="0" tint="-0.249946592608417"/>
      </right>
      <top style="thick">
        <color theme="4" tint="-0.499984740745262"/>
      </top>
      <bottom/>
      <diagonal/>
    </border>
    <border>
      <left/>
      <right style="thin">
        <color theme="0" tint="-0.249946592608417"/>
      </right>
      <top/>
      <bottom/>
      <diagonal/>
    </border>
  </borders>
  <cellStyleXfs count="12">
    <xf numFmtId="0" fontId="5" fillId="0" borderId="0" applyAlignment="1">
      <alignment horizontal="left" vertical="center" wrapText="1" indent="1"/>
    </xf>
    <xf numFmtId="0" fontId="2" fillId="3" borderId="0"/>
    <xf numFmtId="0" fontId="7" fillId="3" borderId="0" applyAlignment="1">
      <alignment horizontal="center" vertical="top"/>
    </xf>
    <xf numFmtId="0" fontId="8" fillId="3" borderId="0" applyAlignment="1">
      <alignment horizontal="left" indent="1"/>
    </xf>
    <xf numFmtId="0" fontId="3" fillId="4" borderId="5" applyAlignment="1">
      <alignment horizontal="center" vertical="center"/>
    </xf>
    <xf numFmtId="0" fontId="11" fillId="0" borderId="0" applyAlignment="1">
      <alignment horizontal="right" indent="1"/>
    </xf>
    <xf numFmtId="0" fontId="5" fillId="0" borderId="3" applyAlignment="1">
      <alignment horizontal="left" vertical="center" wrapText="1" indent="1"/>
    </xf>
    <xf numFmtId="0" fontId="5" fillId="0" borderId="4" applyAlignment="1">
      <alignment horizontal="left" vertical="center" wrapText="1" indent="1"/>
    </xf>
    <xf numFmtId="0" fontId="6" fillId="5" borderId="0" applyAlignment="1">
      <alignment horizontal="center"/>
    </xf>
    <xf numFmtId="165" fontId="4" fillId="0" borderId="1" applyAlignment="1">
      <alignment horizontal="left" vertical="center" indent="1"/>
    </xf>
    <xf numFmtId="0" fontId="10" fillId="0" borderId="2"/>
    <xf numFmtId="0" fontId="9" fillId="0" borderId="0" applyAlignment="1">
      <alignment horizontal="center" vertical="center"/>
    </xf>
  </cellStyleXfs>
  <cellXfs count="169">
    <xf numFmtId="0" fontId="0" fillId="0" borderId="0" applyAlignment="1" pivotButton="0" quotePrefix="0" xfId="0">
      <alignment horizontal="left" vertical="center" wrapText="1" indent="1"/>
    </xf>
    <xf numFmtId="164" fontId="1" fillId="2" borderId="0" applyAlignment="1" pivotButton="0" quotePrefix="0" xfId="11">
      <alignment horizontal="center" vertical="center"/>
    </xf>
    <xf numFmtId="164" fontId="1" fillId="0" borderId="0" applyAlignment="1" pivotButton="0" quotePrefix="0" xfId="11">
      <alignment horizontal="center" vertical="center"/>
    </xf>
    <xf numFmtId="164" fontId="1" fillId="0" borderId="0" applyAlignment="1" pivotButton="0" quotePrefix="0" xfId="0">
      <alignment horizontal="left" vertical="center" wrapText="1" indent="1"/>
    </xf>
    <xf numFmtId="0" fontId="0" fillId="6" borderId="0" applyAlignment="1" pivotButton="0" quotePrefix="0" xfId="0">
      <alignment horizontal="left" vertical="center" wrapText="1" indent="1"/>
    </xf>
    <xf numFmtId="164" fontId="1" fillId="6" borderId="0" applyAlignment="1" pivotButton="0" quotePrefix="0" xfId="11">
      <alignment horizontal="center" vertical="center"/>
    </xf>
    <xf numFmtId="164" fontId="1" fillId="6" borderId="0" applyAlignment="1" pivotButton="0" quotePrefix="0" xfId="0">
      <alignment horizontal="left" vertical="center" wrapText="1" indent="1"/>
    </xf>
    <xf numFmtId="0" fontId="12" fillId="6" borderId="0" applyAlignment="1" pivotButton="0" quotePrefix="0" xfId="3">
      <alignment horizontal="center" vertical="center"/>
    </xf>
    <xf numFmtId="165" fontId="12" fillId="6" borderId="18" applyAlignment="1" pivotButton="0" quotePrefix="0" xfId="9">
      <alignment horizontal="left" vertical="center" indent="1"/>
    </xf>
    <xf numFmtId="165" fontId="12" fillId="6" borderId="8" applyAlignment="1" pivotButton="0" quotePrefix="0" xfId="9">
      <alignment horizontal="left" vertical="center" indent="1"/>
    </xf>
    <xf numFmtId="0" fontId="12" fillId="6" borderId="19" applyAlignment="1" pivotButton="0" quotePrefix="0" xfId="10">
      <alignment horizontal="left" vertical="center" wrapText="1" indent="1"/>
    </xf>
    <xf numFmtId="0" fontId="12" fillId="6" borderId="21" applyAlignment="1" pivotButton="0" quotePrefix="0" xfId="10">
      <alignment horizontal="left" vertical="center" wrapText="1" indent="1"/>
    </xf>
    <xf numFmtId="165" fontId="12" fillId="6" borderId="20" applyAlignment="1" pivotButton="0" quotePrefix="0" xfId="9">
      <alignment horizontal="left" vertical="center" indent="1"/>
    </xf>
    <xf numFmtId="165" fontId="12" fillId="6" borderId="9" applyAlignment="1" pivotButton="0" quotePrefix="0" xfId="9">
      <alignment horizontal="left" vertical="center" indent="1"/>
    </xf>
    <xf numFmtId="0" fontId="12" fillId="6" borderId="9" applyAlignment="1" pivotButton="0" quotePrefix="0" xfId="10">
      <alignment horizontal="left" vertical="center" wrapText="1" indent="1"/>
    </xf>
    <xf numFmtId="165" fontId="12" fillId="6" borderId="15" applyAlignment="1" pivotButton="0" quotePrefix="0" xfId="9">
      <alignment horizontal="left" vertical="center" indent="1"/>
    </xf>
    <xf numFmtId="0" fontId="12" fillId="6" borderId="16" applyAlignment="1" pivotButton="0" quotePrefix="0" xfId="10">
      <alignment horizontal="left" vertical="center" wrapText="1" indent="1"/>
    </xf>
    <xf numFmtId="0" fontId="13" fillId="6" borderId="0" applyAlignment="1" pivotButton="0" quotePrefix="0" xfId="0">
      <alignment horizontal="left" vertical="center" wrapText="1"/>
    </xf>
    <xf numFmtId="0" fontId="13" fillId="6" borderId="0" applyAlignment="1" pivotButton="0" quotePrefix="0" xfId="0">
      <alignment horizontal="right" vertical="center" wrapText="1"/>
    </xf>
    <xf numFmtId="164" fontId="1" fillId="8" borderId="0" applyAlignment="1" pivotButton="0" quotePrefix="0" xfId="11">
      <alignment horizontal="center" vertical="center"/>
    </xf>
    <xf numFmtId="0" fontId="0" fillId="8" borderId="0" applyAlignment="1" pivotButton="0" quotePrefix="0" xfId="0">
      <alignment horizontal="left" vertical="center" wrapText="1" indent="1"/>
    </xf>
    <xf numFmtId="164" fontId="1" fillId="8" borderId="0" applyAlignment="1" pivotButton="0" quotePrefix="0" xfId="0">
      <alignment horizontal="left" vertical="center" wrapText="1" indent="1"/>
    </xf>
    <xf numFmtId="0" fontId="14" fillId="8" borderId="0" applyAlignment="1" pivotButton="0" quotePrefix="0" xfId="0">
      <alignment horizontal="left" vertical="center" wrapText="1"/>
    </xf>
    <xf numFmtId="0" fontId="15" fillId="8" borderId="0" applyAlignment="1" pivotButton="0" quotePrefix="0" xfId="3">
      <alignment horizontal="center" vertical="center"/>
    </xf>
    <xf numFmtId="165" fontId="15" fillId="8" borderId="22" applyAlignment="1" pivotButton="0" quotePrefix="0" xfId="9">
      <alignment horizontal="left" vertical="center" indent="1"/>
    </xf>
    <xf numFmtId="165" fontId="15" fillId="8" borderId="23" applyAlignment="1" pivotButton="0" quotePrefix="0" xfId="9">
      <alignment horizontal="left" vertical="center" indent="1"/>
    </xf>
    <xf numFmtId="165" fontId="15" fillId="8" borderId="27" applyAlignment="1" pivotButton="0" quotePrefix="0" xfId="9">
      <alignment horizontal="left" vertical="center" indent="1"/>
    </xf>
    <xf numFmtId="165" fontId="15" fillId="8" borderId="28" applyAlignment="1" pivotButton="0" quotePrefix="0" xfId="9">
      <alignment horizontal="left" vertical="center" indent="1"/>
    </xf>
    <xf numFmtId="0" fontId="15" fillId="8" borderId="29" applyAlignment="1" pivotButton="0" quotePrefix="0" xfId="10">
      <alignment horizontal="left" vertical="center" wrapText="1" indent="1"/>
    </xf>
    <xf numFmtId="0" fontId="15" fillId="8" borderId="30" applyAlignment="1" pivotButton="0" quotePrefix="0" xfId="10">
      <alignment horizontal="left" vertical="center" wrapText="1" indent="1"/>
    </xf>
    <xf numFmtId="164" fontId="1" fillId="9" borderId="0" applyAlignment="1" pivotButton="0" quotePrefix="0" xfId="11">
      <alignment horizontal="center" vertical="center"/>
    </xf>
    <xf numFmtId="0" fontId="0" fillId="9" borderId="0" applyAlignment="1" pivotButton="0" quotePrefix="0" xfId="0">
      <alignment horizontal="left" vertical="center" wrapText="1" indent="1"/>
    </xf>
    <xf numFmtId="164" fontId="1" fillId="9" borderId="0" applyAlignment="1" pivotButton="0" quotePrefix="0" xfId="0">
      <alignment horizontal="left" vertical="center" wrapText="1" indent="1"/>
    </xf>
    <xf numFmtId="0" fontId="16" fillId="9" borderId="0" applyAlignment="1" pivotButton="0" quotePrefix="0" xfId="0">
      <alignment horizontal="left" vertical="center" wrapText="1"/>
    </xf>
    <xf numFmtId="0" fontId="17" fillId="9" borderId="0" applyAlignment="1" pivotButton="0" quotePrefix="0" xfId="3">
      <alignment horizontal="center" vertical="center"/>
    </xf>
    <xf numFmtId="165" fontId="17" fillId="9" borderId="32" applyAlignment="1" pivotButton="0" quotePrefix="0" xfId="9">
      <alignment horizontal="left" vertical="center" indent="1"/>
    </xf>
    <xf numFmtId="165" fontId="17" fillId="9" borderId="33" applyAlignment="1" pivotButton="0" quotePrefix="0" xfId="9">
      <alignment horizontal="left" vertical="center" indent="1"/>
    </xf>
    <xf numFmtId="165" fontId="17" fillId="9" borderId="38" applyAlignment="1" pivotButton="0" quotePrefix="0" xfId="9">
      <alignment horizontal="left" vertical="center" indent="1"/>
    </xf>
    <xf numFmtId="165" fontId="17" fillId="9" borderId="39" applyAlignment="1" pivotButton="0" quotePrefix="0" xfId="9">
      <alignment horizontal="left" vertical="center" indent="1"/>
    </xf>
    <xf numFmtId="0" fontId="17" fillId="9" borderId="40" applyAlignment="1" pivotButton="0" quotePrefix="0" xfId="10">
      <alignment horizontal="left" vertical="center" wrapText="1" indent="1"/>
    </xf>
    <xf numFmtId="0" fontId="17" fillId="9" borderId="41" applyAlignment="1" pivotButton="0" quotePrefix="0" xfId="10">
      <alignment horizontal="left" vertical="center" wrapText="1" indent="1"/>
    </xf>
    <xf numFmtId="164" fontId="18" fillId="10" borderId="0" applyAlignment="1" pivotButton="0" quotePrefix="0" xfId="11">
      <alignment horizontal="center" vertical="center"/>
    </xf>
    <xf numFmtId="0" fontId="19" fillId="10" borderId="0" applyAlignment="1" pivotButton="0" quotePrefix="0" xfId="0">
      <alignment horizontal="left" vertical="center" wrapText="1"/>
    </xf>
    <xf numFmtId="0" fontId="18" fillId="10" borderId="0" applyAlignment="1" pivotButton="0" quotePrefix="0" xfId="0">
      <alignment horizontal="left" vertical="center" wrapText="1" indent="1"/>
    </xf>
    <xf numFmtId="0" fontId="20" fillId="10" borderId="0" applyAlignment="1" pivotButton="0" quotePrefix="0" xfId="3">
      <alignment horizontal="center" vertical="center"/>
    </xf>
    <xf numFmtId="164" fontId="18" fillId="10" borderId="0" applyAlignment="1" pivotButton="0" quotePrefix="0" xfId="0">
      <alignment horizontal="left" vertical="center" wrapText="1" indent="1"/>
    </xf>
    <xf numFmtId="165" fontId="20" fillId="10" borderId="42" applyAlignment="1" pivotButton="0" quotePrefix="0" xfId="9">
      <alignment horizontal="left" vertical="center" indent="1"/>
    </xf>
    <xf numFmtId="165" fontId="20" fillId="10" borderId="43" applyAlignment="1" pivotButton="0" quotePrefix="0" xfId="9">
      <alignment horizontal="left" vertical="center" indent="1"/>
    </xf>
    <xf numFmtId="165" fontId="20" fillId="10" borderId="48" applyAlignment="1" pivotButton="0" quotePrefix="0" xfId="9">
      <alignment horizontal="left" vertical="center" indent="1"/>
    </xf>
    <xf numFmtId="165" fontId="20" fillId="10" borderId="49" applyAlignment="1" pivotButton="0" quotePrefix="0" xfId="9">
      <alignment horizontal="left" vertical="center" indent="1"/>
    </xf>
    <xf numFmtId="0" fontId="20" fillId="10" borderId="50" applyAlignment="1" pivotButton="0" quotePrefix="0" xfId="10">
      <alignment horizontal="left" vertical="center" wrapText="1" indent="1"/>
    </xf>
    <xf numFmtId="0" fontId="20" fillId="10" borderId="51" applyAlignment="1" pivotButton="0" quotePrefix="0" xfId="10">
      <alignment horizontal="left" vertical="center" wrapText="1" indent="1"/>
    </xf>
    <xf numFmtId="164" fontId="21" fillId="7" borderId="0" applyAlignment="1" pivotButton="0" quotePrefix="0" xfId="11">
      <alignment horizontal="center" vertical="center"/>
    </xf>
    <xf numFmtId="0" fontId="22" fillId="7" borderId="0" applyAlignment="1" pivotButton="0" quotePrefix="0" xfId="0">
      <alignment horizontal="left" vertical="center" wrapText="1"/>
    </xf>
    <xf numFmtId="0" fontId="21" fillId="7" borderId="0" applyAlignment="1" pivotButton="0" quotePrefix="0" xfId="0">
      <alignment horizontal="left" vertical="center" wrapText="1" indent="1"/>
    </xf>
    <xf numFmtId="0" fontId="23" fillId="7" borderId="0" applyAlignment="1" pivotButton="0" quotePrefix="0" xfId="3">
      <alignment horizontal="center" vertical="center"/>
    </xf>
    <xf numFmtId="164" fontId="21" fillId="7" borderId="0" applyAlignment="1" pivotButton="0" quotePrefix="0" xfId="0">
      <alignment horizontal="left" vertical="center" wrapText="1" indent="1"/>
    </xf>
    <xf numFmtId="165" fontId="23" fillId="7" borderId="52" applyAlignment="1" pivotButton="0" quotePrefix="0" xfId="9">
      <alignment horizontal="left" vertical="center" indent="1"/>
    </xf>
    <xf numFmtId="165" fontId="23" fillId="7" borderId="53" applyAlignment="1" pivotButton="0" quotePrefix="0" xfId="9">
      <alignment horizontal="left" vertical="center" indent="1"/>
    </xf>
    <xf numFmtId="165" fontId="23" fillId="7" borderId="58" applyAlignment="1" pivotButton="0" quotePrefix="0" xfId="9">
      <alignment horizontal="left" vertical="center" indent="1"/>
    </xf>
    <xf numFmtId="165" fontId="23" fillId="7" borderId="59" applyAlignment="1" pivotButton="0" quotePrefix="0" xfId="9">
      <alignment horizontal="left" vertical="center" indent="1"/>
    </xf>
    <xf numFmtId="0" fontId="23" fillId="7" borderId="60" applyAlignment="1" pivotButton="0" quotePrefix="0" xfId="10">
      <alignment horizontal="left" vertical="center" wrapText="1" indent="1"/>
    </xf>
    <xf numFmtId="0" fontId="23" fillId="7" borderId="61" applyAlignment="1" pivotButton="0" quotePrefix="0" xfId="10">
      <alignment horizontal="left" vertical="center" wrapText="1" indent="1"/>
    </xf>
    <xf numFmtId="164" fontId="24" fillId="11" borderId="0" applyAlignment="1" pivotButton="0" quotePrefix="0" xfId="11">
      <alignment horizontal="center" vertical="center"/>
    </xf>
    <xf numFmtId="0" fontId="25" fillId="11" borderId="0" applyAlignment="1" pivotButton="0" quotePrefix="0" xfId="0">
      <alignment horizontal="left" vertical="center" wrapText="1"/>
    </xf>
    <xf numFmtId="0" fontId="24" fillId="11" borderId="0" applyAlignment="1" pivotButton="0" quotePrefix="0" xfId="0">
      <alignment horizontal="left" vertical="center" wrapText="1" indent="1"/>
    </xf>
    <xf numFmtId="0" fontId="26" fillId="11" borderId="0" applyAlignment="1" pivotButton="0" quotePrefix="0" xfId="3">
      <alignment horizontal="center" vertical="center"/>
    </xf>
    <xf numFmtId="164" fontId="24" fillId="11" borderId="0" applyAlignment="1" pivotButton="0" quotePrefix="0" xfId="0">
      <alignment horizontal="left" vertical="center" wrapText="1" indent="1"/>
    </xf>
    <xf numFmtId="165" fontId="26" fillId="11" borderId="62" applyAlignment="1" pivotButton="0" quotePrefix="0" xfId="9">
      <alignment horizontal="left" vertical="center" indent="1"/>
    </xf>
    <xf numFmtId="165" fontId="26" fillId="11" borderId="63" applyAlignment="1" pivotButton="0" quotePrefix="0" xfId="9">
      <alignment horizontal="left" vertical="center" indent="1"/>
    </xf>
    <xf numFmtId="165" fontId="26" fillId="11" borderId="68" applyAlignment="1" pivotButton="0" quotePrefix="0" xfId="9">
      <alignment horizontal="left" vertical="center" indent="1"/>
    </xf>
    <xf numFmtId="165" fontId="26" fillId="11" borderId="69" applyAlignment="1" pivotButton="0" quotePrefix="0" xfId="9">
      <alignment horizontal="left" vertical="center" indent="1"/>
    </xf>
    <xf numFmtId="0" fontId="26" fillId="11" borderId="70" applyAlignment="1" pivotButton="0" quotePrefix="0" xfId="10">
      <alignment horizontal="left" vertical="center" wrapText="1" indent="1"/>
    </xf>
    <xf numFmtId="0" fontId="26" fillId="11" borderId="71" applyAlignment="1" pivotButton="0" quotePrefix="0" xfId="10">
      <alignment horizontal="left" vertical="center" wrapText="1" indent="1"/>
    </xf>
    <xf numFmtId="0" fontId="29" fillId="6" borderId="72" applyAlignment="1" pivotButton="0" quotePrefix="0" xfId="3">
      <alignment horizontal="center" vertical="center"/>
    </xf>
    <xf numFmtId="0" fontId="30" fillId="6" borderId="72" applyAlignment="1" pivotButton="0" quotePrefix="0" xfId="5">
      <alignment horizontal="center" vertical="center"/>
    </xf>
    <xf numFmtId="0" fontId="29" fillId="6" borderId="0" applyAlignment="1" pivotButton="0" quotePrefix="0" xfId="5">
      <alignment horizontal="center" vertical="center"/>
    </xf>
    <xf numFmtId="0" fontId="30" fillId="6" borderId="0" applyAlignment="1" pivotButton="0" quotePrefix="0" xfId="5">
      <alignment horizontal="center" vertical="center"/>
    </xf>
    <xf numFmtId="0" fontId="31" fillId="0" borderId="0" applyAlignment="1" pivotButton="0" quotePrefix="0" xfId="0">
      <alignment horizontal="left" vertical="center" wrapText="1" indent="1"/>
    </xf>
    <xf numFmtId="0" fontId="12" fillId="6" borderId="17" applyAlignment="1" pivotButton="0" quotePrefix="0" xfId="6">
      <alignment horizontal="left" vertical="center" wrapText="1" indent="1"/>
    </xf>
    <xf numFmtId="0" fontId="12" fillId="6" borderId="10" applyAlignment="1" pivotButton="0" quotePrefix="0" xfId="6">
      <alignment horizontal="left" vertical="center" wrapText="1" indent="1"/>
    </xf>
    <xf numFmtId="0" fontId="12" fillId="6" borderId="13" applyAlignment="1" pivotButton="0" quotePrefix="0" xfId="7">
      <alignment horizontal="left" vertical="center" wrapText="1" indent="1"/>
    </xf>
    <xf numFmtId="0" fontId="12" fillId="6" borderId="14" applyAlignment="1" pivotButton="0" quotePrefix="0" xfId="7">
      <alignment horizontal="left" vertical="center" wrapText="1" indent="1"/>
    </xf>
    <xf numFmtId="0" fontId="12" fillId="6" borderId="11" applyAlignment="1" pivotButton="0" quotePrefix="0" xfId="7">
      <alignment horizontal="left" vertical="center" wrapText="1" indent="1"/>
    </xf>
    <xf numFmtId="0" fontId="12" fillId="6" borderId="12" applyAlignment="1" pivotButton="0" quotePrefix="0" xfId="7">
      <alignment horizontal="left" vertical="center" wrapText="1" indent="1"/>
    </xf>
    <xf numFmtId="0" fontId="13" fillId="6" borderId="0" applyAlignment="1" pivotButton="0" quotePrefix="0" xfId="0">
      <alignment horizontal="right" vertical="center" wrapText="1"/>
    </xf>
    <xf numFmtId="0" fontId="27" fillId="12" borderId="0" applyAlignment="1" pivotButton="0" quotePrefix="0" xfId="0">
      <alignment horizontal="center" vertical="center" wrapText="1"/>
    </xf>
    <xf numFmtId="0" fontId="28" fillId="12" borderId="0" applyAlignment="1" pivotButton="0" quotePrefix="0" xfId="0">
      <alignment horizontal="center" vertical="center" wrapText="1"/>
    </xf>
    <xf numFmtId="0" fontId="14" fillId="8" borderId="0" applyAlignment="1" pivotButton="0" quotePrefix="0" xfId="0">
      <alignment horizontal="right" vertical="center" wrapText="1"/>
    </xf>
    <xf numFmtId="0" fontId="15" fillId="8" borderId="7" applyAlignment="1" pivotButton="0" quotePrefix="0" xfId="6">
      <alignment horizontal="left" vertical="center" wrapText="1" indent="1"/>
    </xf>
    <xf numFmtId="0" fontId="15" fillId="8" borderId="24" applyAlignment="1" pivotButton="0" quotePrefix="0" xfId="6">
      <alignment horizontal="left" vertical="center" wrapText="1" indent="1"/>
    </xf>
    <xf numFmtId="0" fontId="15" fillId="8" borderId="6" applyAlignment="1" pivotButton="0" quotePrefix="0" xfId="7">
      <alignment horizontal="left" vertical="center" wrapText="1" indent="1"/>
    </xf>
    <xf numFmtId="0" fontId="15" fillId="8" borderId="31" applyAlignment="1" pivotButton="0" quotePrefix="0" xfId="7">
      <alignment horizontal="left" vertical="center" wrapText="1" indent="1"/>
    </xf>
    <xf numFmtId="0" fontId="15" fillId="8" borderId="25" applyAlignment="1" pivotButton="0" quotePrefix="0" xfId="7">
      <alignment horizontal="left" vertical="center" wrapText="1" indent="1"/>
    </xf>
    <xf numFmtId="0" fontId="15" fillId="8" borderId="26" applyAlignment="1" pivotButton="0" quotePrefix="0" xfId="7">
      <alignment horizontal="left" vertical="center" wrapText="1" indent="1"/>
    </xf>
    <xf numFmtId="0" fontId="16" fillId="9" borderId="0" applyAlignment="1" pivotButton="0" quotePrefix="0" xfId="0">
      <alignment horizontal="right" vertical="center" wrapText="1"/>
    </xf>
    <xf numFmtId="0" fontId="17" fillId="9" borderId="7" applyAlignment="1" pivotButton="0" quotePrefix="0" xfId="6">
      <alignment horizontal="left" vertical="center" wrapText="1" indent="1"/>
    </xf>
    <xf numFmtId="0" fontId="17" fillId="9" borderId="35" applyAlignment="1" pivotButton="0" quotePrefix="0" xfId="6">
      <alignment horizontal="left" vertical="center" wrapText="1" indent="1"/>
    </xf>
    <xf numFmtId="0" fontId="17" fillId="9" borderId="6" applyAlignment="1" pivotButton="0" quotePrefix="0" xfId="7">
      <alignment horizontal="left" vertical="center" wrapText="1" indent="1"/>
    </xf>
    <xf numFmtId="0" fontId="17" fillId="9" borderId="34" applyAlignment="1" pivotButton="0" quotePrefix="0" xfId="7">
      <alignment horizontal="left" vertical="center" wrapText="1" indent="1"/>
    </xf>
    <xf numFmtId="0" fontId="17" fillId="9" borderId="36" applyAlignment="1" pivotButton="0" quotePrefix="0" xfId="7">
      <alignment horizontal="left" vertical="center" wrapText="1" indent="1"/>
    </xf>
    <xf numFmtId="0" fontId="17" fillId="9" borderId="37" applyAlignment="1" pivotButton="0" quotePrefix="0" xfId="7">
      <alignment horizontal="left" vertical="center" wrapText="1" indent="1"/>
    </xf>
    <xf numFmtId="0" fontId="19" fillId="10" borderId="0" applyAlignment="1" pivotButton="0" quotePrefix="0" xfId="0">
      <alignment horizontal="right" vertical="center" wrapText="1"/>
    </xf>
    <xf numFmtId="0" fontId="20" fillId="10" borderId="7" applyAlignment="1" pivotButton="0" quotePrefix="0" xfId="6">
      <alignment horizontal="left" vertical="center" wrapText="1" indent="1"/>
    </xf>
    <xf numFmtId="0" fontId="20" fillId="10" borderId="45" applyAlignment="1" pivotButton="0" quotePrefix="0" xfId="6">
      <alignment horizontal="left" vertical="center" wrapText="1" indent="1"/>
    </xf>
    <xf numFmtId="0" fontId="20" fillId="10" borderId="6" applyAlignment="1" pivotButton="0" quotePrefix="0" xfId="7">
      <alignment horizontal="left" vertical="center" wrapText="1" indent="1"/>
    </xf>
    <xf numFmtId="0" fontId="20" fillId="10" borderId="44" applyAlignment="1" pivotButton="0" quotePrefix="0" xfId="7">
      <alignment horizontal="left" vertical="center" wrapText="1" indent="1"/>
    </xf>
    <xf numFmtId="0" fontId="20" fillId="10" borderId="46" applyAlignment="1" pivotButton="0" quotePrefix="0" xfId="7">
      <alignment horizontal="left" vertical="center" wrapText="1" indent="1"/>
    </xf>
    <xf numFmtId="0" fontId="20" fillId="10" borderId="47" applyAlignment="1" pivotButton="0" quotePrefix="0" xfId="7">
      <alignment horizontal="left" vertical="center" wrapText="1" indent="1"/>
    </xf>
    <xf numFmtId="0" fontId="22" fillId="7" borderId="0" applyAlignment="1" pivotButton="0" quotePrefix="0" xfId="0">
      <alignment horizontal="right" vertical="center" wrapText="1"/>
    </xf>
    <xf numFmtId="0" fontId="23" fillId="7" borderId="7" applyAlignment="1" pivotButton="0" quotePrefix="0" xfId="6">
      <alignment horizontal="left" vertical="center" wrapText="1" indent="1"/>
    </xf>
    <xf numFmtId="0" fontId="23" fillId="7" borderId="55" applyAlignment="1" pivotButton="0" quotePrefix="0" xfId="6">
      <alignment horizontal="left" vertical="center" wrapText="1" indent="1"/>
    </xf>
    <xf numFmtId="0" fontId="23" fillId="7" borderId="6" applyAlignment="1" pivotButton="0" quotePrefix="0" xfId="7">
      <alignment horizontal="left" vertical="center" wrapText="1" indent="1"/>
    </xf>
    <xf numFmtId="0" fontId="23" fillId="7" borderId="54" applyAlignment="1" pivotButton="0" quotePrefix="0" xfId="7">
      <alignment horizontal="left" vertical="center" wrapText="1" indent="1"/>
    </xf>
    <xf numFmtId="0" fontId="23" fillId="7" borderId="56" applyAlignment="1" pivotButton="0" quotePrefix="0" xfId="7">
      <alignment horizontal="left" vertical="center" wrapText="1" indent="1"/>
    </xf>
    <xf numFmtId="0" fontId="23" fillId="7" borderId="57" applyAlignment="1" pivotButton="0" quotePrefix="0" xfId="7">
      <alignment horizontal="left" vertical="center" wrapText="1" indent="1"/>
    </xf>
    <xf numFmtId="0" fontId="25" fillId="11" borderId="0" applyAlignment="1" pivotButton="0" quotePrefix="0" xfId="0">
      <alignment horizontal="right" vertical="center" wrapText="1"/>
    </xf>
    <xf numFmtId="0" fontId="26" fillId="11" borderId="7" applyAlignment="1" pivotButton="0" quotePrefix="0" xfId="6">
      <alignment horizontal="left" vertical="center" wrapText="1" indent="1"/>
    </xf>
    <xf numFmtId="0" fontId="26" fillId="11" borderId="65" applyAlignment="1" pivotButton="0" quotePrefix="0" xfId="6">
      <alignment horizontal="left" vertical="center" wrapText="1" indent="1"/>
    </xf>
    <xf numFmtId="0" fontId="26" fillId="11" borderId="6" applyAlignment="1" pivotButton="0" quotePrefix="0" xfId="7">
      <alignment horizontal="left" vertical="center" wrapText="1" indent="1"/>
    </xf>
    <xf numFmtId="0" fontId="26" fillId="11" borderId="64" applyAlignment="1" pivotButton="0" quotePrefix="0" xfId="7">
      <alignment horizontal="left" vertical="center" wrapText="1" indent="1"/>
    </xf>
    <xf numFmtId="0" fontId="26" fillId="11" borderId="66" applyAlignment="1" pivotButton="0" quotePrefix="0" xfId="7">
      <alignment horizontal="left" vertical="center" wrapText="1" indent="1"/>
    </xf>
    <xf numFmtId="0" fontId="26" fillId="11" borderId="67" applyAlignment="1" pivotButton="0" quotePrefix="0" xfId="7">
      <alignment horizontal="left" vertical="center" wrapText="1" indent="1"/>
    </xf>
    <xf numFmtId="0" fontId="0" fillId="0" borderId="0" pivotButton="0" quotePrefix="0" xfId="0"/>
    <xf numFmtId="164" fontId="1" fillId="2" borderId="0" applyAlignment="1" pivotButton="0" quotePrefix="0" xfId="11">
      <alignment horizontal="center" vertical="center"/>
    </xf>
    <xf numFmtId="164" fontId="1" fillId="6" borderId="0" applyAlignment="1" pivotButton="0" quotePrefix="0" xfId="11">
      <alignment horizontal="center" vertical="center"/>
    </xf>
    <xf numFmtId="164" fontId="1" fillId="0" borderId="0" applyAlignment="1" pivotButton="0" quotePrefix="0" xfId="11">
      <alignment horizontal="center" vertical="center"/>
    </xf>
    <xf numFmtId="164" fontId="1" fillId="0" borderId="0" applyAlignment="1" pivotButton="0" quotePrefix="0" xfId="0">
      <alignment horizontal="left" vertical="center" wrapText="1" indent="1"/>
    </xf>
    <xf numFmtId="164" fontId="1" fillId="6" borderId="0" applyAlignment="1" pivotButton="0" quotePrefix="0" xfId="0">
      <alignment horizontal="left" vertical="center" wrapText="1" indent="1"/>
    </xf>
    <xf numFmtId="165" fontId="12" fillId="6" borderId="18" applyAlignment="1" pivotButton="0" quotePrefix="0" xfId="9">
      <alignment horizontal="left" vertical="center" indent="1"/>
    </xf>
    <xf numFmtId="165" fontId="12" fillId="6" borderId="8" applyAlignment="1" pivotButton="0" quotePrefix="0" xfId="9">
      <alignment horizontal="left" vertical="center" indent="1"/>
    </xf>
    <xf numFmtId="165" fontId="12" fillId="6" borderId="20" applyAlignment="1" pivotButton="0" quotePrefix="0" xfId="9">
      <alignment horizontal="left" vertical="center" indent="1"/>
    </xf>
    <xf numFmtId="165" fontId="12" fillId="6" borderId="9" applyAlignment="1" pivotButton="0" quotePrefix="0" xfId="9">
      <alignment horizontal="left" vertical="center" indent="1"/>
    </xf>
    <xf numFmtId="165" fontId="12" fillId="6" borderId="15" applyAlignment="1" pivotButton="0" quotePrefix="0" xfId="9">
      <alignment horizontal="left" vertical="center" indent="1"/>
    </xf>
    <xf numFmtId="0" fontId="0" fillId="0" borderId="73" pivotButton="0" quotePrefix="0" xfId="0"/>
    <xf numFmtId="0" fontId="0" fillId="0" borderId="74" pivotButton="0" quotePrefix="0" xfId="0"/>
    <xf numFmtId="0" fontId="0" fillId="0" borderId="7" pivotButton="0" quotePrefix="0" xfId="0"/>
    <xf numFmtId="0" fontId="0" fillId="0" borderId="6" pivotButton="0" quotePrefix="0" xfId="0"/>
    <xf numFmtId="164" fontId="1" fillId="8" borderId="0" applyAlignment="1" pivotButton="0" quotePrefix="0" xfId="11">
      <alignment horizontal="center" vertical="center"/>
    </xf>
    <xf numFmtId="164" fontId="1" fillId="8" borderId="0" applyAlignment="1" pivotButton="0" quotePrefix="0" xfId="0">
      <alignment horizontal="left" vertical="center" wrapText="1" indent="1"/>
    </xf>
    <xf numFmtId="165" fontId="15" fillId="8" borderId="27" applyAlignment="1" pivotButton="0" quotePrefix="0" xfId="9">
      <alignment horizontal="left" vertical="center" indent="1"/>
    </xf>
    <xf numFmtId="165" fontId="15" fillId="8" borderId="22" applyAlignment="1" pivotButton="0" quotePrefix="0" xfId="9">
      <alignment horizontal="left" vertical="center" indent="1"/>
    </xf>
    <xf numFmtId="165" fontId="15" fillId="8" borderId="28" applyAlignment="1" pivotButton="0" quotePrefix="0" xfId="9">
      <alignment horizontal="left" vertical="center" indent="1"/>
    </xf>
    <xf numFmtId="165" fontId="15" fillId="8" borderId="23" applyAlignment="1" pivotButton="0" quotePrefix="0" xfId="9">
      <alignment horizontal="left" vertical="center" indent="1"/>
    </xf>
    <xf numFmtId="0" fontId="0" fillId="0" borderId="75" pivotButton="0" quotePrefix="0" xfId="0"/>
    <xf numFmtId="164" fontId="1" fillId="9" borderId="0" applyAlignment="1" pivotButton="0" quotePrefix="0" xfId="11">
      <alignment horizontal="center" vertical="center"/>
    </xf>
    <xf numFmtId="164" fontId="1" fillId="9" borderId="0" applyAlignment="1" pivotButton="0" quotePrefix="0" xfId="0">
      <alignment horizontal="left" vertical="center" wrapText="1" indent="1"/>
    </xf>
    <xf numFmtId="165" fontId="17" fillId="9" borderId="38" applyAlignment="1" pivotButton="0" quotePrefix="0" xfId="9">
      <alignment horizontal="left" vertical="center" indent="1"/>
    </xf>
    <xf numFmtId="165" fontId="17" fillId="9" borderId="32" applyAlignment="1" pivotButton="0" quotePrefix="0" xfId="9">
      <alignment horizontal="left" vertical="center" indent="1"/>
    </xf>
    <xf numFmtId="165" fontId="17" fillId="9" borderId="39" applyAlignment="1" pivotButton="0" quotePrefix="0" xfId="9">
      <alignment horizontal="left" vertical="center" indent="1"/>
    </xf>
    <xf numFmtId="165" fontId="17" fillId="9" borderId="33" applyAlignment="1" pivotButton="0" quotePrefix="0" xfId="9">
      <alignment horizontal="left" vertical="center" indent="1"/>
    </xf>
    <xf numFmtId="164" fontId="18" fillId="10" borderId="0" applyAlignment="1" pivotButton="0" quotePrefix="0" xfId="11">
      <alignment horizontal="center" vertical="center"/>
    </xf>
    <xf numFmtId="164" fontId="18" fillId="10" borderId="0" applyAlignment="1" pivotButton="0" quotePrefix="0" xfId="0">
      <alignment horizontal="left" vertical="center" wrapText="1" indent="1"/>
    </xf>
    <xf numFmtId="165" fontId="20" fillId="10" borderId="48" applyAlignment="1" pivotButton="0" quotePrefix="0" xfId="9">
      <alignment horizontal="left" vertical="center" indent="1"/>
    </xf>
    <xf numFmtId="165" fontId="20" fillId="10" borderId="42" applyAlignment="1" pivotButton="0" quotePrefix="0" xfId="9">
      <alignment horizontal="left" vertical="center" indent="1"/>
    </xf>
    <xf numFmtId="165" fontId="20" fillId="10" borderId="49" applyAlignment="1" pivotButton="0" quotePrefix="0" xfId="9">
      <alignment horizontal="left" vertical="center" indent="1"/>
    </xf>
    <xf numFmtId="165" fontId="20" fillId="10" borderId="43" applyAlignment="1" pivotButton="0" quotePrefix="0" xfId="9">
      <alignment horizontal="left" vertical="center" indent="1"/>
    </xf>
    <xf numFmtId="164" fontId="21" fillId="7" borderId="0" applyAlignment="1" pivotButton="0" quotePrefix="0" xfId="11">
      <alignment horizontal="center" vertical="center"/>
    </xf>
    <xf numFmtId="164" fontId="21" fillId="7" borderId="0" applyAlignment="1" pivotButton="0" quotePrefix="0" xfId="0">
      <alignment horizontal="left" vertical="center" wrapText="1" indent="1"/>
    </xf>
    <xf numFmtId="165" fontId="23" fillId="7" borderId="58" applyAlignment="1" pivotButton="0" quotePrefix="0" xfId="9">
      <alignment horizontal="left" vertical="center" indent="1"/>
    </xf>
    <xf numFmtId="165" fontId="23" fillId="7" borderId="52" applyAlignment="1" pivotButton="0" quotePrefix="0" xfId="9">
      <alignment horizontal="left" vertical="center" indent="1"/>
    </xf>
    <xf numFmtId="165" fontId="23" fillId="7" borderId="59" applyAlignment="1" pivotButton="0" quotePrefix="0" xfId="9">
      <alignment horizontal="left" vertical="center" indent="1"/>
    </xf>
    <xf numFmtId="165" fontId="23" fillId="7" borderId="53" applyAlignment="1" pivotButton="0" quotePrefix="0" xfId="9">
      <alignment horizontal="left" vertical="center" indent="1"/>
    </xf>
    <xf numFmtId="164" fontId="24" fillId="11" borderId="0" applyAlignment="1" pivotButton="0" quotePrefix="0" xfId="11">
      <alignment horizontal="center" vertical="center"/>
    </xf>
    <xf numFmtId="164" fontId="24" fillId="11" borderId="0" applyAlignment="1" pivotButton="0" quotePrefix="0" xfId="0">
      <alignment horizontal="left" vertical="center" wrapText="1" indent="1"/>
    </xf>
    <xf numFmtId="165" fontId="26" fillId="11" borderId="68" applyAlignment="1" pivotButton="0" quotePrefix="0" xfId="9">
      <alignment horizontal="left" vertical="center" indent="1"/>
    </xf>
    <xf numFmtId="165" fontId="26" fillId="11" borderId="62" applyAlignment="1" pivotButton="0" quotePrefix="0" xfId="9">
      <alignment horizontal="left" vertical="center" indent="1"/>
    </xf>
    <xf numFmtId="165" fontId="26" fillId="11" borderId="69" applyAlignment="1" pivotButton="0" quotePrefix="0" xfId="9">
      <alignment horizontal="left" vertical="center" indent="1"/>
    </xf>
    <xf numFmtId="165" fontId="26" fillId="11" borderId="63" applyAlignment="1" pivotButton="0" quotePrefix="0" xfId="9">
      <alignment horizontal="left" vertical="center" indent="1"/>
    </xf>
  </cellXfs>
  <cellStyles count="1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Note" xfId="6" builtinId="10"/>
    <cellStyle name="Explanatory Text" xfId="7" builtinId="53"/>
    <cellStyle name="Accent1" xfId="8" builtinId="29"/>
    <cellStyle name="Day" xfId="9"/>
    <cellStyle name="Input" xfId="10" builtinId="20"/>
    <cellStyle name="Year and Month" xfId="11"/>
  </cellStyles>
  <dxfs count="26"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B1:P16"/>
  <sheetViews>
    <sheetView showGridLines="0" tabSelected="1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  <col width="12.08203125" customWidth="1" style="123" min="13" max="13"/>
    <col width="9.9140625" customWidth="1" style="123" min="14" max="14"/>
  </cols>
  <sheetData>
    <row r="1">
      <c r="L1" s="0" t="inlineStr">
        <is>
          <t xml:space="preserve"> </t>
        </is>
      </c>
    </row>
    <row r="2" ht="60.6" customHeight="1" s="123">
      <c r="B2" s="124" t="n"/>
      <c r="C2" s="125" t="n"/>
      <c r="D2" s="17">
        <f>CalendarYear</f>
        <v/>
      </c>
      <c r="E2" s="17" t="n"/>
      <c r="F2" s="17" t="n"/>
      <c r="G2" s="17" t="n"/>
      <c r="H2" s="17" t="n"/>
      <c r="I2" s="85" t="inlineStr">
        <is>
          <t>January</t>
        </is>
      </c>
      <c r="K2" s="4" t="n"/>
      <c r="M2" s="86" t="inlineStr">
        <is>
          <t>Calendar
 settings</t>
        </is>
      </c>
    </row>
    <row r="3" ht="20.7" customHeight="1" s="123" thickBot="1">
      <c r="B3" s="126" t="n"/>
      <c r="C3" s="125" t="n"/>
      <c r="D3" s="7">
        <f>UPPER(TEXT(WeekStart,"ddd"))</f>
        <v/>
      </c>
      <c r="E3" s="7">
        <f>UPPER(TEXT(E4,"ddd"))</f>
        <v/>
      </c>
      <c r="F3" s="7">
        <f>UPPER(TEXT(F4,"ddd"))</f>
        <v/>
      </c>
      <c r="G3" s="7">
        <f>UPPER(TEXT(G4,"ddd"))</f>
        <v/>
      </c>
      <c r="H3" s="7">
        <f>UPPER(TEXT(H4,"ddd"))</f>
        <v/>
      </c>
      <c r="I3" s="7">
        <f>UPPER(TEXT(I4,"ddd"))</f>
        <v/>
      </c>
      <c r="J3" s="7">
        <f>UPPER(TEXT(J4,"ddd"))</f>
        <v/>
      </c>
      <c r="K3" s="4" t="n"/>
      <c r="M3" s="74" t="inlineStr">
        <is>
          <t>YEAR</t>
        </is>
      </c>
      <c r="N3" s="75" t="n">
        <v>2024</v>
      </c>
    </row>
    <row r="4" ht="20.4" customHeight="1" s="123" thickTop="1">
      <c r="B4" s="127" t="n"/>
      <c r="C4" s="128" t="n"/>
      <c r="D4" s="129">
        <f t="array" ref="D4:J4">DaysAndWeeks+DATE(CalendarYear,1,1)-WEEKDAY(DATE(CalendarYear,1,1),(WeekStart="Mon")+1)+1</f>
        <v/>
      </c>
      <c r="E4" s="129" t="n">
        <v>45292</v>
      </c>
      <c r="F4" s="129" t="n">
        <v>45293</v>
      </c>
      <c r="G4" s="129" t="n">
        <v>45294</v>
      </c>
      <c r="H4" s="129" t="n">
        <v>45295</v>
      </c>
      <c r="I4" s="129" t="n">
        <v>45296</v>
      </c>
      <c r="J4" s="130" t="n">
        <v>45297</v>
      </c>
      <c r="K4" s="4" t="n"/>
      <c r="M4" s="76" t="inlineStr">
        <is>
          <t>WEEK START</t>
        </is>
      </c>
      <c r="N4" s="77" t="inlineStr">
        <is>
          <t>SUN</t>
        </is>
      </c>
    </row>
    <row r="5" ht="44.4" customHeight="1" s="123" thickBot="1">
      <c r="C5" s="4" t="n"/>
      <c r="D5" s="10" t="n"/>
      <c r="E5" s="10" t="n"/>
      <c r="F5" s="10" t="n"/>
      <c r="G5" s="10" t="n"/>
      <c r="H5" s="10" t="n"/>
      <c r="I5" s="10" t="n"/>
      <c r="J5" s="11" t="n"/>
      <c r="K5" s="4" t="n"/>
    </row>
    <row r="6" ht="20.4" customHeight="1" s="123" thickTop="1">
      <c r="C6" s="4" t="n"/>
      <c r="D6" s="131">
        <f t="array" ref="D6:J6">DaysAndWeeks+DATE(CalendarYear,1,1)-WEEKDAY(DATE(CalendarYear,1,1),(WeekStart="Mon")+1)+8</f>
        <v/>
      </c>
      <c r="E6" s="131" t="n">
        <v>45299</v>
      </c>
      <c r="F6" s="131" t="n">
        <v>45300</v>
      </c>
      <c r="G6" s="131" t="n">
        <v>45301</v>
      </c>
      <c r="H6" s="131" t="n">
        <v>45302</v>
      </c>
      <c r="I6" s="131" t="n">
        <v>45303</v>
      </c>
      <c r="J6" s="132" t="n">
        <v>45304</v>
      </c>
      <c r="K6" s="4" t="n"/>
    </row>
    <row r="7" ht="44.4" customHeight="1" s="123" thickBot="1">
      <c r="C7" s="4" t="n"/>
      <c r="D7" s="10" t="n"/>
      <c r="E7" s="10" t="n"/>
      <c r="F7" s="10" t="n"/>
      <c r="G7" s="10" t="n"/>
      <c r="H7" s="10" t="n"/>
      <c r="I7" s="10" t="n"/>
      <c r="J7" s="11" t="n"/>
      <c r="K7" s="4" t="n"/>
    </row>
    <row r="8" ht="20.4" customHeight="1" s="123" thickTop="1">
      <c r="C8" s="4" t="n"/>
      <c r="D8" s="131">
        <f t="array" ref="D8:J8">DaysAndWeeks+DATE(CalendarYear,1,1)-WEEKDAY(DATE(CalendarYear,1,1),(WeekStart="Mon")+1)+15</f>
        <v/>
      </c>
      <c r="E8" s="131" t="n">
        <v>45306</v>
      </c>
      <c r="F8" s="131" t="n">
        <v>45307</v>
      </c>
      <c r="G8" s="131" t="n">
        <v>45308</v>
      </c>
      <c r="H8" s="131" t="n">
        <v>45309</v>
      </c>
      <c r="I8" s="131" t="n">
        <v>45310</v>
      </c>
      <c r="J8" s="132" t="n">
        <v>45311</v>
      </c>
      <c r="K8" s="4" t="n"/>
    </row>
    <row r="9" ht="44.4" customHeight="1" s="123" thickBot="1">
      <c r="C9" s="4" t="n"/>
      <c r="D9" s="10" t="n"/>
      <c r="E9" s="10" t="n"/>
      <c r="F9" s="10" t="n"/>
      <c r="G9" s="10" t="n"/>
      <c r="H9" s="10" t="n"/>
      <c r="I9" s="10" t="n"/>
      <c r="J9" s="11" t="n"/>
      <c r="K9" s="4" t="n"/>
    </row>
    <row r="10" ht="20.4" customHeight="1" s="123" thickTop="1">
      <c r="C10" s="4" t="n"/>
      <c r="D10" s="131">
        <f t="array" ref="D10:J10">DaysAndWeeks+DATE(CalendarYear,1,1)-WEEKDAY(DATE(CalendarYear,1,1),(WeekStart="Mon")+1)+22</f>
        <v/>
      </c>
      <c r="E10" s="131" t="n">
        <v>45313</v>
      </c>
      <c r="F10" s="131" t="n">
        <v>45314</v>
      </c>
      <c r="G10" s="131" t="n">
        <v>45315</v>
      </c>
      <c r="H10" s="131" t="n">
        <v>45316</v>
      </c>
      <c r="I10" s="131" t="n">
        <v>45317</v>
      </c>
      <c r="J10" s="132" t="n">
        <v>45318</v>
      </c>
      <c r="K10" s="4" t="n"/>
    </row>
    <row r="11" ht="44.4" customHeight="1" s="123" thickBot="1">
      <c r="C11" s="4" t="n"/>
      <c r="D11" s="10" t="n"/>
      <c r="E11" s="10" t="n"/>
      <c r="F11" s="10" t="n"/>
      <c r="G11" s="10" t="n"/>
      <c r="H11" s="10" t="n"/>
      <c r="I11" s="10" t="n"/>
      <c r="J11" s="11" t="n"/>
      <c r="K11" s="4" t="n"/>
    </row>
    <row r="12" ht="20.4" customHeight="1" s="123" thickTop="1">
      <c r="C12" s="4" t="n"/>
      <c r="D12" s="131">
        <f t="array" ref="D12:J12">DaysAndWeeks+DATE(CalendarYear,1,1)-WEEKDAY(DATE(CalendarYear,1,1),(WeekStart="Mon")+1)+29</f>
        <v/>
      </c>
      <c r="E12" s="131" t="n">
        <v>45320</v>
      </c>
      <c r="F12" s="131" t="n">
        <v>45321</v>
      </c>
      <c r="G12" s="131" t="n">
        <v>45322</v>
      </c>
      <c r="H12" s="131" t="n">
        <v>45323</v>
      </c>
      <c r="I12" s="131" t="n">
        <v>45324</v>
      </c>
      <c r="J12" s="132" t="n">
        <v>45325</v>
      </c>
      <c r="K12" s="4" t="n"/>
    </row>
    <row r="13" ht="44.4" customHeight="1" s="123" thickBot="1">
      <c r="C13" s="4" t="n"/>
      <c r="D13" s="10" t="n"/>
      <c r="E13" s="10" t="n"/>
      <c r="F13" s="10" t="n"/>
      <c r="G13" s="10" t="n"/>
      <c r="H13" s="10" t="n"/>
      <c r="I13" s="10" t="n"/>
      <c r="J13" s="14" t="n"/>
      <c r="K13" s="4" t="n"/>
    </row>
    <row r="14" ht="20.4" customHeight="1" s="123" thickTop="1">
      <c r="C14" s="4" t="n"/>
      <c r="D14" s="133">
        <f t="array" ref="D14:E14">DaysAndWeeks+DATE(CalendarYear,1,1)-WEEKDAY(DATE(CalendarYear,1,1),(WeekStart="Mon")+1)+36</f>
        <v/>
      </c>
      <c r="E14" s="129" t="n">
        <v>45327</v>
      </c>
      <c r="F14" s="79" t="inlineStr">
        <is>
          <t>NOTES:</t>
        </is>
      </c>
      <c r="G14" s="81" t="n"/>
      <c r="H14" s="134" t="n"/>
      <c r="I14" s="134" t="n"/>
      <c r="J14" s="135" t="n"/>
      <c r="K14" s="4" t="n"/>
      <c r="P14" s="78" t="n"/>
    </row>
    <row r="15" ht="44.4" customHeight="1" s="123" thickBot="1">
      <c r="C15" s="4" t="n"/>
      <c r="D15" s="16" t="n"/>
      <c r="E15" s="10" t="n"/>
      <c r="F15" s="136" t="n"/>
      <c r="G15" s="136" t="n"/>
      <c r="H15" s="136" t="n"/>
      <c r="I15" s="136" t="n"/>
      <c r="J15" s="137" t="n"/>
      <c r="K15" s="4" t="n"/>
    </row>
    <row r="16" ht="36.45" customHeight="1" s="123" thickTop="1"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</sheetData>
  <mergeCells count="4">
    <mergeCell ref="G14:J15"/>
    <mergeCell ref="M2:N2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xWindow="1161" yWindow="380" count="12"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5" showDropDown="0" showInputMessage="1" showErrorMessage="1" allowBlank="0" prompt="Enter daily notes based on the calendar day above in cells in this and rows 7, 9, 11, 13 and 15, columns D to J"/>
    <dataValidation sqref="N4" showDropDown="0" showInputMessage="1" showErrorMessage="1" allowBlank="0" error="Select a Week Start day from the list. Select CANCEL, then press ALT+DOWN ARROW, then ENTER to make selection" prompt="Select Week Start day in this cell. Press ALT+DOWN ARROW to open the drop-down list, then ENTER to make selection" type="list" errorStyle="warning">
      <formula1>"SUN,MON"</formula1>
    </dataValidation>
    <dataValidation sqref="M3" showDropDown="0" showInputMessage="1" showErrorMessage="1" allowBlank="0" prompt="Enter Year in cell at right"/>
    <dataValidation sqref="N3" showDropDown="0" showInputMessage="1" showErrorMessage="1" allowBlank="0" prompt="Enter Year in this cell"/>
    <dataValidation sqref="M4" showDropDown="0" showInputMessage="1" showErrorMessage="1" allowBlank="0" prompt="Select Week Start in cell at right"/>
    <dataValidation sqref="A1" showDropDown="0" showInputMessage="1" showErrorMessage="1" allowBlank="0" prompt="January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38" t="n"/>
      <c r="D2" s="22">
        <f>CalendarYear</f>
        <v/>
      </c>
      <c r="E2" s="22" t="n"/>
      <c r="F2" s="22" t="n"/>
      <c r="G2" s="22" t="n"/>
      <c r="H2" s="22" t="n"/>
      <c r="I2" s="88" t="inlineStr">
        <is>
          <t>February</t>
        </is>
      </c>
      <c r="K2" s="20" t="n"/>
    </row>
    <row r="3" ht="20.7" customHeight="1" s="123" thickBot="1">
      <c r="B3" s="126" t="n"/>
      <c r="C3" s="138" t="n"/>
      <c r="D3" s="23">
        <f>UPPER(TEXT(WeekStart,"ddd"))</f>
        <v/>
      </c>
      <c r="E3" s="23">
        <f>UPPER(TEXT(E4,"ddd"))</f>
        <v/>
      </c>
      <c r="F3" s="23">
        <f>UPPER(TEXT(F4,"ddd"))</f>
        <v/>
      </c>
      <c r="G3" s="23">
        <f>UPPER(TEXT(G4,"ddd"))</f>
        <v/>
      </c>
      <c r="H3" s="23">
        <f>UPPER(TEXT(H4,"ddd"))</f>
        <v/>
      </c>
      <c r="I3" s="23">
        <f>UPPER(TEXT(I4,"ddd"))</f>
        <v/>
      </c>
      <c r="J3" s="23">
        <f>UPPER(TEXT(J4,"ddd"))</f>
        <v/>
      </c>
      <c r="K3" s="20" t="n"/>
    </row>
    <row r="4" ht="20.4" customHeight="1" s="123" thickTop="1">
      <c r="B4" s="127" t="n"/>
      <c r="C4" s="139" t="n"/>
      <c r="D4" s="140">
        <f t="array" ref="D4:J4">DaysAndWeeks+DATE(CalendarYear,2,1)-WEEKDAY(DATE(CalendarYear,2,1),(WeekStart="Mon")+1)+1</f>
        <v/>
      </c>
      <c r="E4" s="140" t="n">
        <v>45320</v>
      </c>
      <c r="F4" s="140" t="n">
        <v>45321</v>
      </c>
      <c r="G4" s="140" t="n">
        <v>45322</v>
      </c>
      <c r="H4" s="140" t="n">
        <v>45323</v>
      </c>
      <c r="I4" s="140" t="n">
        <v>45324</v>
      </c>
      <c r="J4" s="141" t="n">
        <v>45325</v>
      </c>
      <c r="K4" s="20" t="n"/>
    </row>
    <row r="5" ht="44.4" customHeight="1" s="123" thickBot="1">
      <c r="C5" s="20" t="n"/>
      <c r="D5" s="28" t="n"/>
      <c r="E5" s="28" t="n"/>
      <c r="F5" s="28" t="n"/>
      <c r="G5" s="28" t="n"/>
      <c r="H5" s="28" t="n"/>
      <c r="I5" s="28" t="n"/>
      <c r="J5" s="29" t="n"/>
      <c r="K5" s="20" t="n"/>
    </row>
    <row r="6" ht="20.4" customHeight="1" s="123" thickTop="1">
      <c r="C6" s="20" t="n"/>
      <c r="D6" s="142">
        <f t="array" ref="D6:J6">DaysAndWeeks+DATE(CalendarYear,2,1)-WEEKDAY(DATE(CalendarYear,2,1),(WeekStart="Mon")+1)+8</f>
        <v/>
      </c>
      <c r="E6" s="142" t="n">
        <v>45327</v>
      </c>
      <c r="F6" s="142" t="n">
        <v>45328</v>
      </c>
      <c r="G6" s="142" t="n">
        <v>45329</v>
      </c>
      <c r="H6" s="142" t="n">
        <v>45330</v>
      </c>
      <c r="I6" s="142" t="n">
        <v>45331</v>
      </c>
      <c r="J6" s="143" t="n">
        <v>45332</v>
      </c>
      <c r="K6" s="20" t="n"/>
    </row>
    <row r="7" ht="44.4" customHeight="1" s="123" thickBot="1">
      <c r="C7" s="20" t="n"/>
      <c r="D7" s="28" t="n"/>
      <c r="E7" s="28" t="n"/>
      <c r="F7" s="28" t="n"/>
      <c r="G7" s="28" t="n"/>
      <c r="H7" s="28" t="n"/>
      <c r="I7" s="28" t="n"/>
      <c r="J7" s="29" t="n"/>
      <c r="K7" s="20" t="n"/>
    </row>
    <row r="8" ht="20.4" customHeight="1" s="123" thickTop="1">
      <c r="C8" s="20" t="n"/>
      <c r="D8" s="142">
        <f t="array" ref="D8:J8">DaysAndWeeks+DATE(CalendarYear,2,1)-WEEKDAY(DATE(CalendarYear,2,1),(WeekStart="Mon")+1)+15</f>
        <v/>
      </c>
      <c r="E8" s="142" t="n">
        <v>45334</v>
      </c>
      <c r="F8" s="142" t="n">
        <v>45335</v>
      </c>
      <c r="G8" s="142" t="n">
        <v>45336</v>
      </c>
      <c r="H8" s="142" t="n">
        <v>45337</v>
      </c>
      <c r="I8" s="142" t="n">
        <v>45338</v>
      </c>
      <c r="J8" s="143" t="n">
        <v>45339</v>
      </c>
      <c r="K8" s="20" t="n"/>
    </row>
    <row r="9" ht="44.4" customHeight="1" s="123" thickBot="1">
      <c r="C9" s="20" t="n"/>
      <c r="D9" s="28" t="n"/>
      <c r="E9" s="28" t="n"/>
      <c r="F9" s="28" t="n"/>
      <c r="G9" s="28" t="n"/>
      <c r="H9" s="28" t="n"/>
      <c r="I9" s="28" t="n"/>
      <c r="J9" s="29" t="n"/>
      <c r="K9" s="20" t="n"/>
    </row>
    <row r="10" ht="20.4" customHeight="1" s="123" thickTop="1">
      <c r="C10" s="20" t="n"/>
      <c r="D10" s="142">
        <f t="array" ref="D10:J10">DaysAndWeeks+DATE(CalendarYear,2,1)-WEEKDAY(DATE(CalendarYear,2,1),(WeekStart="Mon")+1)+82</f>
        <v/>
      </c>
      <c r="E10" s="142" t="n">
        <v>45401</v>
      </c>
      <c r="F10" s="142" t="n">
        <v>45402</v>
      </c>
      <c r="G10" s="142" t="n">
        <v>45403</v>
      </c>
      <c r="H10" s="142" t="n">
        <v>45404</v>
      </c>
      <c r="I10" s="142" t="n">
        <v>45405</v>
      </c>
      <c r="J10" s="143" t="n">
        <v>45406</v>
      </c>
      <c r="K10" s="20" t="n"/>
    </row>
    <row r="11" ht="44.4" customHeight="1" s="123" thickBot="1">
      <c r="C11" s="20" t="n"/>
      <c r="D11" s="28" t="n"/>
      <c r="E11" s="28" t="n"/>
      <c r="F11" s="28" t="n"/>
      <c r="G11" s="28" t="n"/>
      <c r="H11" s="28" t="n"/>
      <c r="I11" s="28" t="n"/>
      <c r="J11" s="29" t="n"/>
      <c r="K11" s="20" t="n"/>
    </row>
    <row r="12" ht="20.4" customHeight="1" s="123" thickTop="1">
      <c r="C12" s="20" t="n"/>
      <c r="D12" s="142">
        <f t="array" ref="D12:J12">DaysAndWeeks+DATE(CalendarYear,2,1)-WEEKDAY(DATE(CalendarYear,2,1),(WeekStart="Mon")+1)+29</f>
        <v/>
      </c>
      <c r="E12" s="142" t="n">
        <v>45348</v>
      </c>
      <c r="F12" s="142" t="n">
        <v>45349</v>
      </c>
      <c r="G12" s="142" t="n">
        <v>45350</v>
      </c>
      <c r="H12" s="142" t="n">
        <v>45351</v>
      </c>
      <c r="I12" s="142" t="n">
        <v>45352</v>
      </c>
      <c r="J12" s="143" t="n">
        <v>45353</v>
      </c>
      <c r="K12" s="20" t="n"/>
    </row>
    <row r="13" ht="44.4" customHeight="1" s="123" thickBot="1">
      <c r="C13" s="20" t="n"/>
      <c r="D13" s="28" t="n"/>
      <c r="E13" s="28" t="n"/>
      <c r="F13" s="28" t="n"/>
      <c r="G13" s="28" t="n"/>
      <c r="H13" s="28" t="n"/>
      <c r="I13" s="28" t="n"/>
      <c r="J13" s="29" t="n"/>
      <c r="K13" s="20" t="n"/>
    </row>
    <row r="14" ht="20.4" customHeight="1" s="123" thickTop="1">
      <c r="C14" s="20" t="n"/>
      <c r="D14" s="142">
        <f t="array" ref="D14:E14">DaysAndWeeks+DATE(CalendarYear,2,1)-WEEKDAY(DATE(CalendarYear,2,1),(WeekStart="Mon")+1)+36</f>
        <v/>
      </c>
      <c r="E14" s="142" t="n">
        <v>45355</v>
      </c>
      <c r="F14" s="89" t="inlineStr">
        <is>
          <t>NOTES:</t>
        </is>
      </c>
      <c r="G14" s="91" t="n"/>
      <c r="J14" s="144" t="n"/>
      <c r="K14" s="20" t="n"/>
    </row>
    <row r="15" ht="44.4" customHeight="1" s="123" thickBot="1">
      <c r="C15" s="20" t="n"/>
      <c r="D15" s="28" t="n"/>
      <c r="E15" s="28" t="n"/>
      <c r="F15" s="136" t="n"/>
      <c r="G15" s="136" t="n"/>
      <c r="H15" s="136" t="n"/>
      <c r="I15" s="136" t="n"/>
      <c r="J15" s="137" t="n"/>
      <c r="K15" s="20" t="n"/>
    </row>
    <row r="16" ht="36.45" customHeight="1" s="123" thickTop="1"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A1" showDropDown="0" showInputMessage="1" showErrorMessage="1" allowBlank="0" prompt="February month calendar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7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45" t="n"/>
      <c r="D2" s="33">
        <f>CalendarYear</f>
        <v/>
      </c>
      <c r="E2" s="33" t="n"/>
      <c r="F2" s="33" t="n"/>
      <c r="G2" s="33" t="n"/>
      <c r="H2" s="33" t="n"/>
      <c r="I2" s="95" t="inlineStr">
        <is>
          <t>March</t>
        </is>
      </c>
      <c r="K2" s="31" t="n"/>
    </row>
    <row r="3" ht="20.7" customHeight="1" s="123" thickBot="1">
      <c r="B3" s="126" t="n"/>
      <c r="C3" s="145" t="n"/>
      <c r="D3" s="34">
        <f>UPPER(TEXT(WeekStart,"ddd"))</f>
        <v/>
      </c>
      <c r="E3" s="34">
        <f>UPPER(TEXT(E4,"ddd"))</f>
        <v/>
      </c>
      <c r="F3" s="34">
        <f>UPPER(TEXT(F4,"ddd"))</f>
        <v/>
      </c>
      <c r="G3" s="34">
        <f>UPPER(TEXT(G4,"ddd"))</f>
        <v/>
      </c>
      <c r="H3" s="34">
        <f>UPPER(TEXT(H4,"ddd"))</f>
        <v/>
      </c>
      <c r="I3" s="34">
        <f>UPPER(TEXT(I4,"ddd"))</f>
        <v/>
      </c>
      <c r="J3" s="34">
        <f>UPPER(TEXT(J4,"ddd"))</f>
        <v/>
      </c>
      <c r="K3" s="31" t="n"/>
    </row>
    <row r="4" ht="20.4" customHeight="1" s="123" thickTop="1">
      <c r="B4" s="127" t="n"/>
      <c r="C4" s="146" t="n"/>
      <c r="D4" s="147">
        <f t="array" ref="D4:J4">DaysAndWeeks+DATE(CalendarYear,3,1)-WEEKDAY(DATE(CalendarYear,3,1),(WeekStart="Mon")+1)+1</f>
        <v/>
      </c>
      <c r="E4" s="147" t="n">
        <v>45348</v>
      </c>
      <c r="F4" s="147" t="n">
        <v>45349</v>
      </c>
      <c r="G4" s="147" t="n">
        <v>45350</v>
      </c>
      <c r="H4" s="147" t="n">
        <v>45351</v>
      </c>
      <c r="I4" s="147" t="n">
        <v>45352</v>
      </c>
      <c r="J4" s="148" t="n">
        <v>45353</v>
      </c>
      <c r="K4" s="31" t="n"/>
    </row>
    <row r="5" ht="44.4" customHeight="1" s="123" thickBot="1">
      <c r="C5" s="31" t="n"/>
      <c r="D5" s="39" t="n"/>
      <c r="E5" s="39" t="n"/>
      <c r="F5" s="39" t="n"/>
      <c r="G5" s="39" t="n"/>
      <c r="H5" s="39" t="n"/>
      <c r="I5" s="39" t="n"/>
      <c r="J5" s="40" t="n"/>
      <c r="K5" s="31" t="n"/>
    </row>
    <row r="6" ht="20.4" customHeight="1" s="123" thickTop="1">
      <c r="C6" s="31" t="n"/>
      <c r="D6" s="149">
        <f t="array" ref="D6:J6">DaysAndWeeks+DATE(CalendarYear,3,1)-WEEKDAY(DATE(CalendarYear,3,1),(WeekStart="Mon")+1)+3</f>
        <v/>
      </c>
      <c r="E6" s="149" t="n">
        <v>45350</v>
      </c>
      <c r="F6" s="149" t="n">
        <v>45351</v>
      </c>
      <c r="G6" s="149" t="n">
        <v>45352</v>
      </c>
      <c r="H6" s="149" t="n">
        <v>45353</v>
      </c>
      <c r="I6" s="149" t="n">
        <v>45354</v>
      </c>
      <c r="J6" s="150" t="n">
        <v>45355</v>
      </c>
      <c r="K6" s="31" t="n"/>
    </row>
    <row r="7" ht="44.4" customHeight="1" s="123" thickBot="1">
      <c r="C7" s="31" t="n"/>
      <c r="D7" s="39" t="n"/>
      <c r="E7" s="39" t="n"/>
      <c r="F7" s="39" t="n"/>
      <c r="G7" s="39" t="n"/>
      <c r="H7" s="39" t="n"/>
      <c r="I7" s="39" t="n"/>
      <c r="J7" s="40" t="n"/>
      <c r="K7" s="31" t="n"/>
    </row>
    <row r="8" ht="20.4" customHeight="1" s="123" thickTop="1">
      <c r="C8" s="31" t="n"/>
      <c r="D8" s="149">
        <f t="array" ref="D8:J8">DaysAndWeeks+DATE(CalendarYear,3,1)-WEEKDAY(DATE(CalendarYear,3,1),(WeekStart="Mon")+1)+15</f>
        <v/>
      </c>
      <c r="E8" s="149" t="n">
        <v>45362</v>
      </c>
      <c r="F8" s="149" t="n">
        <v>45363</v>
      </c>
      <c r="G8" s="149" t="n">
        <v>45364</v>
      </c>
      <c r="H8" s="149" t="n">
        <v>45365</v>
      </c>
      <c r="I8" s="149" t="n">
        <v>45366</v>
      </c>
      <c r="J8" s="150" t="n">
        <v>45367</v>
      </c>
      <c r="K8" s="31" t="n"/>
    </row>
    <row r="9" ht="44.4" customHeight="1" s="123" thickBot="1">
      <c r="C9" s="31" t="n"/>
      <c r="D9" s="39" t="n"/>
      <c r="E9" s="39" t="n"/>
      <c r="F9" s="39" t="n"/>
      <c r="G9" s="39" t="n"/>
      <c r="H9" s="39" t="n"/>
      <c r="I9" s="39" t="n"/>
      <c r="J9" s="40" t="n"/>
      <c r="K9" s="31" t="n"/>
    </row>
    <row r="10" ht="20.4" customHeight="1" s="123" thickTop="1">
      <c r="C10" s="31" t="n"/>
      <c r="D10" s="149">
        <f t="array" ref="D10:J10">DaysAndWeeks+DATE(CalendarYear,3,1)-WEEKDAY(DATE(CalendarYear,3,1),(WeekStart="Mon")+1)+22</f>
        <v/>
      </c>
      <c r="E10" s="149" t="n">
        <v>45369</v>
      </c>
      <c r="F10" s="149" t="n">
        <v>45370</v>
      </c>
      <c r="G10" s="149" t="n">
        <v>45371</v>
      </c>
      <c r="H10" s="149" t="n">
        <v>45372</v>
      </c>
      <c r="I10" s="149" t="n">
        <v>45373</v>
      </c>
      <c r="J10" s="150" t="n">
        <v>45374</v>
      </c>
      <c r="K10" s="31" t="n"/>
    </row>
    <row r="11" ht="44.4" customHeight="1" s="123" thickBot="1">
      <c r="C11" s="31" t="n"/>
      <c r="D11" s="39" t="n"/>
      <c r="E11" s="39" t="n"/>
      <c r="F11" s="39" t="n"/>
      <c r="G11" s="39" t="n"/>
      <c r="H11" s="39" t="n"/>
      <c r="I11" s="39" t="n"/>
      <c r="J11" s="40" t="n"/>
      <c r="K11" s="31" t="n"/>
    </row>
    <row r="12" ht="20.4" customHeight="1" s="123" thickTop="1">
      <c r="C12" s="31" t="n"/>
      <c r="D12" s="149">
        <f t="array" ref="D12:J12">DaysAndWeeks+DATE(CalendarYear,3,1)-WEEKDAY(DATE(CalendarYear,3,1),(WeekStart="Mon")+1)+29</f>
        <v/>
      </c>
      <c r="E12" s="149" t="n">
        <v>45376</v>
      </c>
      <c r="F12" s="149" t="n">
        <v>45377</v>
      </c>
      <c r="G12" s="149" t="n">
        <v>45378</v>
      </c>
      <c r="H12" s="149" t="n">
        <v>45379</v>
      </c>
      <c r="I12" s="149" t="n">
        <v>45380</v>
      </c>
      <c r="J12" s="150" t="n">
        <v>45381</v>
      </c>
      <c r="K12" s="31" t="n"/>
    </row>
    <row r="13" ht="44.4" customHeight="1" s="123" thickBot="1">
      <c r="C13" s="31" t="n"/>
      <c r="D13" s="39" t="n"/>
      <c r="E13" s="39" t="n"/>
      <c r="F13" s="39" t="n"/>
      <c r="G13" s="39" t="n"/>
      <c r="H13" s="39" t="n"/>
      <c r="I13" s="39" t="n"/>
      <c r="J13" s="40" t="n"/>
      <c r="K13" s="31" t="n"/>
    </row>
    <row r="14" ht="20.4" customHeight="1" s="123" thickTop="1">
      <c r="C14" s="31" t="n"/>
      <c r="D14" s="149">
        <f t="array" ref="D14:E14">DaysAndWeeks+DATE(CalendarYear,3,1)-WEEKDAY(DATE(CalendarYear,3,1),(WeekStart="Mon")+1)+36</f>
        <v/>
      </c>
      <c r="E14" s="149" t="n">
        <v>45383</v>
      </c>
      <c r="F14" s="96" t="inlineStr">
        <is>
          <t>NOTES:</t>
        </is>
      </c>
      <c r="G14" s="98" t="n"/>
      <c r="J14" s="144" t="n"/>
      <c r="K14" s="31" t="n"/>
    </row>
    <row r="15" ht="44.4" customHeight="1" s="123" thickBot="1">
      <c r="C15" s="31" t="n"/>
      <c r="D15" s="39" t="n"/>
      <c r="E15" s="39" t="n"/>
      <c r="F15" s="136" t="n"/>
      <c r="G15" s="136" t="n"/>
      <c r="H15" s="136" t="n"/>
      <c r="I15" s="136" t="n"/>
      <c r="J15" s="137" t="n"/>
      <c r="K15" s="31" t="n"/>
    </row>
    <row r="16" ht="36.45" customHeight="1" s="123" thickTop="1"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A1" showDropDown="0" showInputMessage="1" showErrorMessage="1" allowBlank="0" prompt="March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tabColor theme="8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1" t="n"/>
      <c r="D2" s="42">
        <f>CalendarYear</f>
        <v/>
      </c>
      <c r="E2" s="42" t="n"/>
      <c r="F2" s="42" t="n"/>
      <c r="G2" s="42" t="n"/>
      <c r="H2" s="42" t="n"/>
      <c r="I2" s="102" t="inlineStr">
        <is>
          <t>April</t>
        </is>
      </c>
      <c r="K2" s="43" t="n"/>
    </row>
    <row r="3" ht="20.7" customHeight="1" s="123" thickBot="1">
      <c r="B3" s="126" t="n"/>
      <c r="C3" s="151" t="n"/>
      <c r="D3" s="44">
        <f>UPPER(TEXT(WeekStart,"ddd"))</f>
        <v/>
      </c>
      <c r="E3" s="44">
        <f>UPPER(TEXT(E4,"ddd"))</f>
        <v/>
      </c>
      <c r="F3" s="44">
        <f>UPPER(TEXT(F4,"ddd"))</f>
        <v/>
      </c>
      <c r="G3" s="44">
        <f>UPPER(TEXT(G4,"ddd"))</f>
        <v/>
      </c>
      <c r="H3" s="44">
        <f>UPPER(TEXT(H4,"ddd"))</f>
        <v/>
      </c>
      <c r="I3" s="44">
        <f>UPPER(TEXT(I4,"ddd"))</f>
        <v/>
      </c>
      <c r="J3" s="44">
        <f>UPPER(TEXT(J4,"ddd"))</f>
        <v/>
      </c>
      <c r="K3" s="43" t="n"/>
    </row>
    <row r="4" ht="20.4" customHeight="1" s="123" thickTop="1">
      <c r="B4" s="127" t="n"/>
      <c r="C4" s="152" t="n"/>
      <c r="D4" s="153">
        <f t="array" ref="D4:J4">DaysAndWeeks+DATE(CalendarYear,4,1)-WEEKDAY(DATE(CalendarYear,4,1),(WeekStart="Mon")+1)+1</f>
        <v/>
      </c>
      <c r="E4" s="153" t="n">
        <v>45383</v>
      </c>
      <c r="F4" s="153" t="n">
        <v>45384</v>
      </c>
      <c r="G4" s="153" t="n">
        <v>45385</v>
      </c>
      <c r="H4" s="153" t="n">
        <v>45386</v>
      </c>
      <c r="I4" s="153" t="n">
        <v>45387</v>
      </c>
      <c r="J4" s="154" t="n">
        <v>45388</v>
      </c>
      <c r="K4" s="43" t="n"/>
    </row>
    <row r="5" ht="44.4" customHeight="1" s="123" thickBot="1">
      <c r="C5" s="43" t="n"/>
      <c r="D5" s="50" t="n"/>
      <c r="E5" s="50" t="n"/>
      <c r="F5" s="50" t="n"/>
      <c r="G5" s="50" t="n"/>
      <c r="H5" s="50" t="n"/>
      <c r="I5" s="50" t="n"/>
      <c r="J5" s="51" t="n"/>
      <c r="K5" s="43" t="n"/>
    </row>
    <row r="6" ht="20.4" customHeight="1" s="123" thickTop="1">
      <c r="C6" s="43" t="n"/>
      <c r="D6" s="155">
        <f t="array" ref="D6:J6">DaysAndWeeks+DATE(CalendarYear,4,1)-WEEKDAY(DATE(CalendarYear,4,1),(WeekStart="Mon")+1)+8</f>
        <v/>
      </c>
      <c r="E6" s="155" t="n">
        <v>45390</v>
      </c>
      <c r="F6" s="155" t="n">
        <v>45391</v>
      </c>
      <c r="G6" s="155" t="n">
        <v>45392</v>
      </c>
      <c r="H6" s="155" t="n">
        <v>45393</v>
      </c>
      <c r="I6" s="155" t="n">
        <v>45394</v>
      </c>
      <c r="J6" s="156" t="n">
        <v>45395</v>
      </c>
      <c r="K6" s="43" t="n"/>
    </row>
    <row r="7" ht="44.4" customHeight="1" s="123" thickBot="1">
      <c r="C7" s="43" t="n"/>
      <c r="D7" s="50" t="n"/>
      <c r="E7" s="50" t="n"/>
      <c r="F7" s="50" t="n"/>
      <c r="G7" s="50" t="n"/>
      <c r="H7" s="50" t="n"/>
      <c r="I7" s="50" t="n"/>
      <c r="J7" s="51" t="n"/>
      <c r="K7" s="43" t="n"/>
    </row>
    <row r="8" ht="20.4" customHeight="1" s="123" thickTop="1">
      <c r="C8" s="43" t="n"/>
      <c r="D8" s="155">
        <f t="array" ref="D8:J8">DaysAndWeeks+DATE(CalendarYear,4,1)-WEEKDAY(DATE(CalendarYear,4,1),(WeekStart="Mon")+1)+15</f>
        <v/>
      </c>
      <c r="E8" s="155" t="n">
        <v>45397</v>
      </c>
      <c r="F8" s="155" t="n">
        <v>45398</v>
      </c>
      <c r="G8" s="155" t="n">
        <v>45399</v>
      </c>
      <c r="H8" s="155" t="n">
        <v>45400</v>
      </c>
      <c r="I8" s="155" t="n">
        <v>45401</v>
      </c>
      <c r="J8" s="156" t="n">
        <v>45402</v>
      </c>
      <c r="K8" s="43" t="n"/>
    </row>
    <row r="9" ht="44.4" customHeight="1" s="123" thickBot="1">
      <c r="C9" s="43" t="n"/>
      <c r="D9" s="50" t="n"/>
      <c r="E9" s="50" t="n"/>
      <c r="F9" s="50" t="n"/>
      <c r="G9" s="50" t="n"/>
      <c r="H9" s="50" t="n"/>
      <c r="I9" s="50" t="n"/>
      <c r="J9" s="51" t="n"/>
      <c r="K9" s="43" t="n"/>
    </row>
    <row r="10" ht="20.4" customHeight="1" s="123" thickTop="1">
      <c r="C10" s="43" t="n"/>
      <c r="D10" s="155">
        <f t="array" ref="D10:J10">DaysAndWeeks+DATE(CalendarYear,4,1)-WEEKDAY(DATE(CalendarYear,4,1),(WeekStart="Mon")+1)+22</f>
        <v/>
      </c>
      <c r="E10" s="155" t="n">
        <v>45404</v>
      </c>
      <c r="F10" s="155" t="n">
        <v>45405</v>
      </c>
      <c r="G10" s="155" t="n">
        <v>45406</v>
      </c>
      <c r="H10" s="155" t="n">
        <v>45407</v>
      </c>
      <c r="I10" s="155" t="n">
        <v>45408</v>
      </c>
      <c r="J10" s="156" t="n">
        <v>45409</v>
      </c>
      <c r="K10" s="43" t="n"/>
    </row>
    <row r="11" ht="44.4" customHeight="1" s="123" thickBot="1">
      <c r="C11" s="43" t="n"/>
      <c r="D11" s="50" t="n"/>
      <c r="E11" s="50" t="n"/>
      <c r="F11" s="50" t="n"/>
      <c r="G11" s="50" t="n"/>
      <c r="H11" s="50" t="n"/>
      <c r="I11" s="50" t="n"/>
      <c r="J11" s="51" t="n"/>
      <c r="K11" s="43" t="n"/>
    </row>
    <row r="12" ht="20.4" customHeight="1" s="123" thickTop="1">
      <c r="C12" s="43" t="n"/>
      <c r="D12" s="155">
        <f t="array" ref="D12:J12">DaysAndWeeks+DATE(CalendarYear,4,1)-WEEKDAY(DATE(CalendarYear,4,1),(WeekStart="Mon")+1)+29</f>
        <v/>
      </c>
      <c r="E12" s="155" t="n">
        <v>45411</v>
      </c>
      <c r="F12" s="155" t="n">
        <v>45412</v>
      </c>
      <c r="G12" s="155" t="n">
        <v>45413</v>
      </c>
      <c r="H12" s="155" t="n">
        <v>45414</v>
      </c>
      <c r="I12" s="155" t="n">
        <v>45415</v>
      </c>
      <c r="J12" s="156" t="n">
        <v>45416</v>
      </c>
      <c r="K12" s="43" t="n"/>
    </row>
    <row r="13" ht="44.4" customHeight="1" s="123" thickBot="1">
      <c r="C13" s="43" t="n"/>
      <c r="D13" s="50" t="n"/>
      <c r="E13" s="50" t="n"/>
      <c r="F13" s="50" t="n"/>
      <c r="G13" s="50" t="n"/>
      <c r="H13" s="50" t="n"/>
      <c r="I13" s="50" t="n"/>
      <c r="J13" s="51" t="n"/>
      <c r="K13" s="43" t="n"/>
    </row>
    <row r="14" ht="20.4" customHeight="1" s="123" thickTop="1">
      <c r="C14" s="43" t="n"/>
      <c r="D14" s="155">
        <f t="array" ref="D14:E14">DaysAndWeeks+DATE(CalendarYear,4,1)-WEEKDAY(DATE(CalendarYear,4,1),(WeekStart="Mon")+1)+36</f>
        <v/>
      </c>
      <c r="E14" s="155" t="n">
        <v>45418</v>
      </c>
      <c r="F14" s="103" t="inlineStr">
        <is>
          <t>NOTES:</t>
        </is>
      </c>
      <c r="G14" s="105" t="n"/>
      <c r="J14" s="144" t="n"/>
      <c r="K14" s="43" t="n"/>
    </row>
    <row r="15" ht="44.4" customHeight="1" s="123" thickBot="1">
      <c r="C15" s="43" t="n"/>
      <c r="D15" s="50" t="n"/>
      <c r="E15" s="50" t="n"/>
      <c r="F15" s="136" t="n"/>
      <c r="G15" s="136" t="n"/>
      <c r="H15" s="136" t="n"/>
      <c r="I15" s="136" t="n"/>
      <c r="J15" s="137" t="n"/>
      <c r="K15" s="43" t="n"/>
    </row>
    <row r="16" ht="36.45" customHeight="1" s="123" thickTop="1"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A1" showDropDown="0" showInputMessage="1" showErrorMessage="1" allowBlank="0" prompt="April month calendar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theme="5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7" t="n"/>
      <c r="D2" s="53">
        <f>CalendarYear</f>
        <v/>
      </c>
      <c r="E2" s="53" t="n"/>
      <c r="F2" s="53" t="n"/>
      <c r="G2" s="53" t="n"/>
      <c r="H2" s="53" t="n"/>
      <c r="I2" s="109" t="inlineStr">
        <is>
          <t>May</t>
        </is>
      </c>
      <c r="K2" s="54" t="n"/>
    </row>
    <row r="3" ht="20.7" customHeight="1" s="123" thickBot="1">
      <c r="B3" s="126" t="n"/>
      <c r="C3" s="157" t="n"/>
      <c r="D3" s="55">
        <f>UPPER(TEXT(WeekStart,"ddd"))</f>
        <v/>
      </c>
      <c r="E3" s="55">
        <f>UPPER(TEXT(E4,"ddd"))</f>
        <v/>
      </c>
      <c r="F3" s="55">
        <f>UPPER(TEXT(F4,"ddd"))</f>
        <v/>
      </c>
      <c r="G3" s="55">
        <f>UPPER(TEXT(G4,"ddd"))</f>
        <v/>
      </c>
      <c r="H3" s="55">
        <f>UPPER(TEXT(H4,"ddd"))</f>
        <v/>
      </c>
      <c r="I3" s="55">
        <f>UPPER(TEXT(I4,"ddd"))</f>
        <v/>
      </c>
      <c r="J3" s="55">
        <f>UPPER(TEXT(J4,"ddd"))</f>
        <v/>
      </c>
      <c r="K3" s="54" t="n"/>
    </row>
    <row r="4" ht="20.4" customHeight="1" s="123" thickTop="1">
      <c r="B4" s="127" t="n"/>
      <c r="C4" s="158" t="n"/>
      <c r="D4" s="159">
        <f t="array" ref="D4:J4">DaysAndWeeks+DATE(CalendarYear,5,1)-WEEKDAY(DATE(CalendarYear,5,1),(WeekStart="Mon")+1)+1</f>
        <v/>
      </c>
      <c r="E4" s="159" t="n">
        <v>45411</v>
      </c>
      <c r="F4" s="159" t="n">
        <v>45412</v>
      </c>
      <c r="G4" s="159" t="n">
        <v>45413</v>
      </c>
      <c r="H4" s="159" t="n">
        <v>45414</v>
      </c>
      <c r="I4" s="159" t="n">
        <v>45415</v>
      </c>
      <c r="J4" s="160" t="n">
        <v>45416</v>
      </c>
      <c r="K4" s="54" t="n"/>
    </row>
    <row r="5" ht="44.4" customHeight="1" s="123" thickBot="1">
      <c r="C5" s="54" t="n"/>
      <c r="D5" s="61" t="n"/>
      <c r="E5" s="61" t="n"/>
      <c r="F5" s="61" t="n"/>
      <c r="G5" s="61" t="n"/>
      <c r="H5" s="61" t="n"/>
      <c r="I5" s="61" t="n"/>
      <c r="J5" s="62" t="n"/>
      <c r="K5" s="54" t="n"/>
    </row>
    <row r="6" ht="20.4" customHeight="1" s="123" thickTop="1">
      <c r="C6" s="54" t="n"/>
      <c r="D6" s="161">
        <f t="array" ref="D6:J6">DaysAndWeeks+DATE(CalendarYear,5,1)-WEEKDAY(DATE(CalendarYear,5,1),(WeekStart="Mon")+1)+8</f>
        <v/>
      </c>
      <c r="E6" s="161" t="n">
        <v>45418</v>
      </c>
      <c r="F6" s="161" t="n">
        <v>45419</v>
      </c>
      <c r="G6" s="161" t="n">
        <v>45420</v>
      </c>
      <c r="H6" s="161" t="n">
        <v>45421</v>
      </c>
      <c r="I6" s="161" t="n">
        <v>45422</v>
      </c>
      <c r="J6" s="162" t="n">
        <v>45423</v>
      </c>
      <c r="K6" s="54" t="n"/>
    </row>
    <row r="7" ht="44.4" customHeight="1" s="123" thickBot="1">
      <c r="C7" s="54" t="n"/>
      <c r="D7" s="61" t="n"/>
      <c r="E7" s="61" t="n"/>
      <c r="F7" s="61" t="n"/>
      <c r="G7" s="61" t="n"/>
      <c r="H7" s="61" t="n"/>
      <c r="I7" s="61" t="n"/>
      <c r="J7" s="62" t="n"/>
      <c r="K7" s="54" t="n"/>
    </row>
    <row r="8" ht="20.4" customHeight="1" s="123" thickTop="1">
      <c r="C8" s="54" t="n"/>
      <c r="D8" s="161">
        <f t="array" ref="D8:J8">DaysAndWeeks+DATE(CalendarYear,5,1)-WEEKDAY(DATE(CalendarYear,5,1),(WeekStart="Mon")+1)+15</f>
        <v/>
      </c>
      <c r="E8" s="161" t="n">
        <v>45425</v>
      </c>
      <c r="F8" s="161" t="n">
        <v>45426</v>
      </c>
      <c r="G8" s="161" t="n">
        <v>45427</v>
      </c>
      <c r="H8" s="161" t="n">
        <v>45428</v>
      </c>
      <c r="I8" s="161" t="n">
        <v>45429</v>
      </c>
      <c r="J8" s="162" t="n">
        <v>45430</v>
      </c>
      <c r="K8" s="54" t="n"/>
    </row>
    <row r="9" ht="44.4" customHeight="1" s="123" thickBot="1">
      <c r="C9" s="54" t="n"/>
      <c r="D9" s="61" t="n"/>
      <c r="E9" s="61" t="n"/>
      <c r="F9" s="61" t="n"/>
      <c r="G9" s="61" t="n"/>
      <c r="H9" s="61" t="n"/>
      <c r="I9" s="61" t="n"/>
      <c r="J9" s="62" t="n"/>
      <c r="K9" s="54" t="n"/>
    </row>
    <row r="10" ht="20.4" customHeight="1" s="123" thickTop="1">
      <c r="C10" s="54" t="n"/>
      <c r="D10" s="161">
        <f t="array" ref="D10:J10">DaysAndWeeks+DATE(CalendarYear,5,1)-WEEKDAY(DATE(CalendarYear,5,1),(WeekStart="Mon")+1)+22</f>
        <v/>
      </c>
      <c r="E10" s="161" t="n">
        <v>45432</v>
      </c>
      <c r="F10" s="161" t="n">
        <v>45433</v>
      </c>
      <c r="G10" s="161" t="n">
        <v>45434</v>
      </c>
      <c r="H10" s="161" t="n">
        <v>45435</v>
      </c>
      <c r="I10" s="161" t="n">
        <v>45436</v>
      </c>
      <c r="J10" s="162" t="n">
        <v>45437</v>
      </c>
      <c r="K10" s="54" t="n"/>
    </row>
    <row r="11" ht="44.4" customHeight="1" s="123" thickBot="1">
      <c r="C11" s="54" t="n"/>
      <c r="D11" s="61" t="n"/>
      <c r="E11" s="61" t="n"/>
      <c r="F11" s="61" t="n"/>
      <c r="G11" s="61" t="n"/>
      <c r="H11" s="61" t="n"/>
      <c r="I11" s="61" t="n"/>
      <c r="J11" s="62" t="n"/>
      <c r="K11" s="54" t="n"/>
    </row>
    <row r="12" ht="20.4" customHeight="1" s="123" thickTop="1">
      <c r="C12" s="54" t="n"/>
      <c r="D12" s="161">
        <f t="array" ref="D12:J12">DaysAndWeeks+DATE(CalendarYear,5,1)-WEEKDAY(DATE(CalendarYear,5,1),(WeekStart="Mon")+1)+29</f>
        <v/>
      </c>
      <c r="E12" s="161" t="n">
        <v>45439</v>
      </c>
      <c r="F12" s="161" t="n">
        <v>45440</v>
      </c>
      <c r="G12" s="161" t="n">
        <v>45441</v>
      </c>
      <c r="H12" s="161" t="n">
        <v>45442</v>
      </c>
      <c r="I12" s="161" t="n">
        <v>45443</v>
      </c>
      <c r="J12" s="162" t="n">
        <v>45444</v>
      </c>
      <c r="K12" s="54" t="n"/>
    </row>
    <row r="13" ht="44.4" customHeight="1" s="123" thickBot="1">
      <c r="C13" s="54" t="n"/>
      <c r="D13" s="61" t="n"/>
      <c r="E13" s="61" t="n"/>
      <c r="F13" s="61" t="n"/>
      <c r="G13" s="61" t="n"/>
      <c r="H13" s="61" t="n"/>
      <c r="I13" s="61" t="n"/>
      <c r="J13" s="62" t="n"/>
      <c r="K13" s="54" t="n"/>
    </row>
    <row r="14" ht="20.4" customHeight="1" s="123" thickTop="1">
      <c r="C14" s="54" t="n"/>
      <c r="D14" s="161">
        <f t="array" ref="D14:E14">DaysAndWeeks+DATE(CalendarYear,5,1)-WEEKDAY(DATE(CalendarYear,5,1),(WeekStart="Mon")+1)+36</f>
        <v/>
      </c>
      <c r="E14" s="161" t="n">
        <v>45446</v>
      </c>
      <c r="F14" s="110" t="inlineStr">
        <is>
          <t>NOTES:</t>
        </is>
      </c>
      <c r="G14" s="112" t="n"/>
      <c r="J14" s="144" t="n"/>
      <c r="K14" s="54" t="n"/>
    </row>
    <row r="15" ht="44.4" customHeight="1" s="123" thickBot="1">
      <c r="C15" s="54" t="n"/>
      <c r="D15" s="61" t="n"/>
      <c r="E15" s="61" t="n"/>
      <c r="F15" s="136" t="n"/>
      <c r="G15" s="136" t="n"/>
      <c r="H15" s="136" t="n"/>
      <c r="I15" s="136" t="n"/>
      <c r="J15" s="137" t="n"/>
      <c r="K15" s="54" t="n"/>
    </row>
    <row r="16" ht="36.45" customHeight="1" s="123" thickTop="1">
      <c r="C16" s="54" t="n"/>
      <c r="D16" s="54" t="n"/>
      <c r="E16" s="54" t="n"/>
      <c r="F16" s="54" t="n"/>
      <c r="G16" s="54" t="n"/>
      <c r="H16" s="54" t="n"/>
      <c r="I16" s="54" t="n"/>
      <c r="J16" s="54" t="n"/>
      <c r="K16" s="54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A1" showDropDown="0" showInputMessage="1" showErrorMessage="1" allowBlank="0" prompt="May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tabColor theme="6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63" t="n"/>
      <c r="D2" s="64">
        <f>CalendarYear</f>
        <v/>
      </c>
      <c r="E2" s="64" t="n"/>
      <c r="F2" s="64" t="n"/>
      <c r="G2" s="64" t="n"/>
      <c r="H2" s="64" t="n"/>
      <c r="I2" s="116" t="inlineStr">
        <is>
          <t>June</t>
        </is>
      </c>
      <c r="K2" s="65" t="n"/>
    </row>
    <row r="3" ht="20.7" customHeight="1" s="123" thickBot="1">
      <c r="B3" s="126" t="n"/>
      <c r="C3" s="163" t="n"/>
      <c r="D3" s="66">
        <f>UPPER(TEXT(WeekStart,"ddd"))</f>
        <v/>
      </c>
      <c r="E3" s="66">
        <f>UPPER(TEXT(E4,"ddd"))</f>
        <v/>
      </c>
      <c r="F3" s="66">
        <f>UPPER(TEXT(F4,"ddd"))</f>
        <v/>
      </c>
      <c r="G3" s="66">
        <f>UPPER(TEXT(G4,"ddd"))</f>
        <v/>
      </c>
      <c r="H3" s="66">
        <f>UPPER(TEXT(H4,"ddd"))</f>
        <v/>
      </c>
      <c r="I3" s="66">
        <f>UPPER(TEXT(I4,"ddd"))</f>
        <v/>
      </c>
      <c r="J3" s="66">
        <f>UPPER(TEXT(J4,"ddd"))</f>
        <v/>
      </c>
      <c r="K3" s="65" t="n"/>
    </row>
    <row r="4" ht="20.4" customHeight="1" s="123" thickTop="1">
      <c r="B4" s="127" t="n"/>
      <c r="C4" s="164" t="n"/>
      <c r="D4" s="165">
        <f t="array" ref="D4:J4">DaysAndWeeks+DATE(CalendarYear,6,1)-WEEKDAY(DATE(CalendarYear,6,1),(WeekStart="Mon")+1)+1</f>
        <v/>
      </c>
      <c r="E4" s="165" t="n">
        <v>45439</v>
      </c>
      <c r="F4" s="165" t="n">
        <v>45440</v>
      </c>
      <c r="G4" s="165" t="n">
        <v>45441</v>
      </c>
      <c r="H4" s="165" t="n">
        <v>45442</v>
      </c>
      <c r="I4" s="165" t="n">
        <v>45443</v>
      </c>
      <c r="J4" s="166" t="n">
        <v>45444</v>
      </c>
      <c r="K4" s="65" t="n"/>
    </row>
    <row r="5" ht="44.4" customHeight="1" s="123" thickBot="1">
      <c r="C5" s="65" t="n"/>
      <c r="D5" s="72" t="n"/>
      <c r="E5" s="72" t="n"/>
      <c r="F5" s="72" t="n"/>
      <c r="G5" s="72" t="n"/>
      <c r="H5" s="72" t="n"/>
      <c r="I5" s="72" t="n"/>
      <c r="J5" s="73" t="n"/>
      <c r="K5" s="65" t="n"/>
    </row>
    <row r="6" ht="20.4" customHeight="1" s="123" thickTop="1">
      <c r="C6" s="65" t="n"/>
      <c r="D6" s="167">
        <f t="array" ref="D6:J6">DaysAndWeeks+DATE(CalendarYear,6,1)-WEEKDAY(DATE(CalendarYear,6,1),(WeekStart="Mon")+1)+8</f>
        <v/>
      </c>
      <c r="E6" s="167" t="n">
        <v>45446</v>
      </c>
      <c r="F6" s="167" t="n">
        <v>45447</v>
      </c>
      <c r="G6" s="167" t="n">
        <v>45448</v>
      </c>
      <c r="H6" s="167" t="n">
        <v>45449</v>
      </c>
      <c r="I6" s="167" t="n">
        <v>45450</v>
      </c>
      <c r="J6" s="168" t="n">
        <v>45451</v>
      </c>
      <c r="K6" s="65" t="n"/>
    </row>
    <row r="7" ht="44.4" customHeight="1" s="123" thickBot="1">
      <c r="C7" s="65" t="n"/>
      <c r="D7" s="72" t="n"/>
      <c r="E7" s="72" t="n"/>
      <c r="F7" s="72" t="n"/>
      <c r="G7" s="72" t="n"/>
      <c r="H7" s="72" t="n"/>
      <c r="I7" s="72" t="n"/>
      <c r="J7" s="73" t="n"/>
      <c r="K7" s="65" t="n"/>
    </row>
    <row r="8" ht="20.4" customHeight="1" s="123" thickTop="1">
      <c r="C8" s="65" t="n"/>
      <c r="D8" s="167">
        <f t="array" ref="D8:J8">DaysAndWeeks+DATE(CalendarYear,6,1)-WEEKDAY(DATE(CalendarYear,6,1),(WeekStart="Mon")+1)+15</f>
        <v/>
      </c>
      <c r="E8" s="167" t="n">
        <v>45453</v>
      </c>
      <c r="F8" s="167" t="n">
        <v>45454</v>
      </c>
      <c r="G8" s="167" t="n">
        <v>45455</v>
      </c>
      <c r="H8" s="167" t="n">
        <v>45456</v>
      </c>
      <c r="I8" s="167" t="n">
        <v>45457</v>
      </c>
      <c r="J8" s="168" t="n">
        <v>45458</v>
      </c>
      <c r="K8" s="65" t="n"/>
    </row>
    <row r="9" ht="44.4" customHeight="1" s="123" thickBot="1">
      <c r="C9" s="65" t="n"/>
      <c r="D9" s="72" t="n"/>
      <c r="E9" s="72" t="n"/>
      <c r="F9" s="72" t="n"/>
      <c r="G9" s="72" t="n"/>
      <c r="H9" s="72" t="n"/>
      <c r="I9" s="72" t="n"/>
      <c r="J9" s="73" t="n"/>
      <c r="K9" s="65" t="n"/>
    </row>
    <row r="10" ht="20.4" customHeight="1" s="123" thickTop="1">
      <c r="C10" s="65" t="n"/>
      <c r="D10" s="167">
        <f t="array" ref="D10:J10">DaysAndWeeks+DATE(CalendarYear,6,1)-WEEKDAY(DATE(CalendarYear,6,1),(WeekStart="Mon")+1)+22</f>
        <v/>
      </c>
      <c r="E10" s="167" t="n">
        <v>45460</v>
      </c>
      <c r="F10" s="167" t="n">
        <v>45461</v>
      </c>
      <c r="G10" s="167" t="n">
        <v>45462</v>
      </c>
      <c r="H10" s="167" t="n">
        <v>45463</v>
      </c>
      <c r="I10" s="167" t="n">
        <v>45464</v>
      </c>
      <c r="J10" s="168" t="n">
        <v>45465</v>
      </c>
      <c r="K10" s="65" t="n"/>
    </row>
    <row r="11" ht="44.4" customHeight="1" s="123" thickBot="1">
      <c r="C11" s="65" t="n"/>
      <c r="D11" s="72" t="n"/>
      <c r="E11" s="72" t="n"/>
      <c r="F11" s="72" t="n"/>
      <c r="G11" s="72" t="n"/>
      <c r="H11" s="72" t="n"/>
      <c r="I11" s="72" t="n"/>
      <c r="J11" s="73" t="n"/>
      <c r="K11" s="65" t="n"/>
    </row>
    <row r="12" ht="20.4" customHeight="1" s="123" thickTop="1">
      <c r="C12" s="65" t="n"/>
      <c r="D12" s="167">
        <f t="array" ref="D12:J12">DaysAndWeeks+DATE(CalendarYear,6,1)-WEEKDAY(DATE(CalendarYear,6,1),(WeekStart="Mon")+1)+29</f>
        <v/>
      </c>
      <c r="E12" s="167" t="n">
        <v>45467</v>
      </c>
      <c r="F12" s="167" t="n">
        <v>45468</v>
      </c>
      <c r="G12" s="167" t="n">
        <v>45469</v>
      </c>
      <c r="H12" s="167" t="n">
        <v>45470</v>
      </c>
      <c r="I12" s="167" t="n">
        <v>45471</v>
      </c>
      <c r="J12" s="168" t="n">
        <v>45472</v>
      </c>
      <c r="K12" s="65" t="n"/>
    </row>
    <row r="13" ht="44.4" customHeight="1" s="123" thickBot="1">
      <c r="C13" s="65" t="n"/>
      <c r="D13" s="72" t="n"/>
      <c r="E13" s="72" t="n"/>
      <c r="F13" s="72" t="n"/>
      <c r="G13" s="72" t="n"/>
      <c r="H13" s="72" t="n"/>
      <c r="I13" s="72" t="n"/>
      <c r="J13" s="73" t="n"/>
      <c r="K13" s="65" t="n"/>
    </row>
    <row r="14" ht="20.4" customHeight="1" s="123" thickTop="1">
      <c r="C14" s="65" t="n"/>
      <c r="D14" s="167">
        <f t="array" ref="D14:E14">DaysAndWeeks+DATE(CalendarYear,6,1)-WEEKDAY(DATE(CalendarYear,6,1),(WeekStart="Mon")+1)+36</f>
        <v/>
      </c>
      <c r="E14" s="167" t="n">
        <v>45474</v>
      </c>
      <c r="F14" s="117" t="inlineStr">
        <is>
          <t>NOTES:</t>
        </is>
      </c>
      <c r="G14" s="119" t="n"/>
      <c r="J14" s="144" t="n"/>
      <c r="K14" s="65" t="n"/>
    </row>
    <row r="15" ht="44.4" customHeight="1" s="123" thickBot="1">
      <c r="C15" s="65" t="n"/>
      <c r="D15" s="72" t="n"/>
      <c r="E15" s="72" t="n"/>
      <c r="F15" s="136" t="n"/>
      <c r="G15" s="136" t="n"/>
      <c r="H15" s="136" t="n"/>
      <c r="I15" s="136" t="n"/>
      <c r="J15" s="137" t="n"/>
      <c r="K15" s="65" t="n"/>
    </row>
    <row r="16" ht="36.45" customHeight="1" s="123" thickTop="1"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A1" showDropDown="0" showInputMessage="1" showErrorMessage="1" allowBlank="0" prompt="June month calendar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25" t="n"/>
      <c r="D2" s="17">
        <f>CalendarYear</f>
        <v/>
      </c>
      <c r="E2" s="17" t="n"/>
      <c r="F2" s="17" t="n"/>
      <c r="G2" s="17" t="n"/>
      <c r="H2" s="17" t="n"/>
      <c r="I2" s="17" t="n"/>
      <c r="J2" s="85" t="inlineStr">
        <is>
          <t>July</t>
        </is>
      </c>
      <c r="K2" s="4" t="n"/>
    </row>
    <row r="3" ht="20.7" customHeight="1" s="123" thickBot="1">
      <c r="B3" s="126" t="n"/>
      <c r="C3" s="125" t="n"/>
      <c r="D3" s="7">
        <f>UPPER(TEXT(WeekStart,"ddd"))</f>
        <v/>
      </c>
      <c r="E3" s="7">
        <f>UPPER(TEXT(E4,"ddd"))</f>
        <v/>
      </c>
      <c r="F3" s="7">
        <f>UPPER(TEXT(F4,"ddd"))</f>
        <v/>
      </c>
      <c r="G3" s="7">
        <f>UPPER(TEXT(G4,"ddd"))</f>
        <v/>
      </c>
      <c r="H3" s="7">
        <f>UPPER(TEXT(H4,"ddd"))</f>
        <v/>
      </c>
      <c r="I3" s="7">
        <f>UPPER(TEXT(I4,"ddd"))</f>
        <v/>
      </c>
      <c r="J3" s="7">
        <f>UPPER(TEXT(J4,"ddd"))</f>
        <v/>
      </c>
      <c r="K3" s="4" t="n"/>
    </row>
    <row r="4" ht="20.4" customHeight="1" s="123" thickTop="1">
      <c r="B4" s="127" t="n"/>
      <c r="C4" s="128" t="n"/>
      <c r="D4" s="129">
        <f t="array" ref="D4:J4">DaysAndWeeks+DATE(CalendarYear,7,1)-WEEKDAY(DATE(CalendarYear,7,1),(WeekStart="Mon")+1)+1</f>
        <v/>
      </c>
      <c r="E4" s="129" t="n">
        <v>45474</v>
      </c>
      <c r="F4" s="129" t="n">
        <v>45475</v>
      </c>
      <c r="G4" s="129" t="n">
        <v>45476</v>
      </c>
      <c r="H4" s="129" t="n">
        <v>45477</v>
      </c>
      <c r="I4" s="129" t="n">
        <v>45478</v>
      </c>
      <c r="J4" s="130" t="n">
        <v>45479</v>
      </c>
      <c r="K4" s="4" t="n"/>
    </row>
    <row r="5" ht="44.4" customHeight="1" s="123" thickBot="1">
      <c r="C5" s="4" t="n"/>
      <c r="D5" s="10" t="n"/>
      <c r="E5" s="10" t="n"/>
      <c r="F5" s="10" t="n"/>
      <c r="G5" s="10" t="n"/>
      <c r="H5" s="10" t="n"/>
      <c r="I5" s="10" t="n"/>
      <c r="J5" s="11" t="n"/>
      <c r="K5" s="4" t="n"/>
    </row>
    <row r="6" ht="20.4" customHeight="1" s="123" thickTop="1">
      <c r="C6" s="4" t="n"/>
      <c r="D6" s="131">
        <f t="array" ref="D6:J6">DaysAndWeeks+DATE(CalendarYear,7,1)-WEEKDAY(DATE(CalendarYear,7,1),(WeekStart="Mon")+1)+8</f>
        <v/>
      </c>
      <c r="E6" s="131" t="n">
        <v>45481</v>
      </c>
      <c r="F6" s="131" t="n">
        <v>45482</v>
      </c>
      <c r="G6" s="131" t="n">
        <v>45483</v>
      </c>
      <c r="H6" s="131" t="n">
        <v>45484</v>
      </c>
      <c r="I6" s="131" t="n">
        <v>45485</v>
      </c>
      <c r="J6" s="132" t="n">
        <v>45486</v>
      </c>
      <c r="K6" s="4" t="n"/>
    </row>
    <row r="7" ht="44.4" customHeight="1" s="123" thickBot="1">
      <c r="C7" s="4" t="n"/>
      <c r="D7" s="10" t="n"/>
      <c r="E7" s="10" t="n"/>
      <c r="F7" s="10" t="n"/>
      <c r="G7" s="10" t="n"/>
      <c r="H7" s="10" t="n"/>
      <c r="I7" s="10" t="n"/>
      <c r="J7" s="11" t="n"/>
      <c r="K7" s="4" t="n"/>
    </row>
    <row r="8" ht="20.4" customHeight="1" s="123" thickTop="1">
      <c r="C8" s="4" t="n"/>
      <c r="D8" s="131">
        <f t="array" ref="D8:J8">DaysAndWeeks+DATE(CalendarYear,7,1)-WEEKDAY(DATE(CalendarYear,7,1),(WeekStart="Mon")+1)+15</f>
        <v/>
      </c>
      <c r="E8" s="131" t="n">
        <v>45488</v>
      </c>
      <c r="F8" s="131" t="n">
        <v>45489</v>
      </c>
      <c r="G8" s="131" t="n">
        <v>45490</v>
      </c>
      <c r="H8" s="131" t="n">
        <v>45491</v>
      </c>
      <c r="I8" s="131" t="n">
        <v>45492</v>
      </c>
      <c r="J8" s="132" t="n">
        <v>45493</v>
      </c>
      <c r="K8" s="4" t="n"/>
    </row>
    <row r="9" ht="44.4" customHeight="1" s="123" thickBot="1">
      <c r="C9" s="4" t="n"/>
      <c r="D9" s="10" t="n"/>
      <c r="E9" s="10" t="n"/>
      <c r="F9" s="10" t="n"/>
      <c r="G9" s="10" t="n"/>
      <c r="H9" s="10" t="n"/>
      <c r="I9" s="10" t="n"/>
      <c r="J9" s="11" t="n"/>
      <c r="K9" s="4" t="n"/>
    </row>
    <row r="10" ht="20.4" customHeight="1" s="123" thickTop="1">
      <c r="C10" s="4" t="n"/>
      <c r="D10" s="131">
        <f t="array" ref="D10:J10">DaysAndWeeks+DATE(CalendarYear,7,1)-WEEKDAY(DATE(CalendarYear,7,1),(WeekStart="Mon")+1)+22</f>
        <v/>
      </c>
      <c r="E10" s="131" t="n">
        <v>45495</v>
      </c>
      <c r="F10" s="131" t="n">
        <v>45496</v>
      </c>
      <c r="G10" s="131" t="n">
        <v>45497</v>
      </c>
      <c r="H10" s="131" t="n">
        <v>45498</v>
      </c>
      <c r="I10" s="131" t="n">
        <v>45499</v>
      </c>
      <c r="J10" s="132" t="n">
        <v>45500</v>
      </c>
      <c r="K10" s="4" t="n"/>
    </row>
    <row r="11" ht="44.4" customHeight="1" s="123" thickBot="1">
      <c r="C11" s="4" t="n"/>
      <c r="D11" s="10" t="n"/>
      <c r="E11" s="10" t="n"/>
      <c r="F11" s="10" t="n"/>
      <c r="G11" s="10" t="n"/>
      <c r="H11" s="10" t="n"/>
      <c r="I11" s="10" t="n"/>
      <c r="J11" s="11" t="n"/>
      <c r="K11" s="4" t="n"/>
    </row>
    <row r="12" ht="20.4" customHeight="1" s="123" thickTop="1">
      <c r="C12" s="4" t="n"/>
      <c r="D12" s="131">
        <f t="array" ref="D12:J12">DaysAndWeeks+DATE(CalendarYear,7,1)-WEEKDAY(DATE(CalendarYear,7,1),(WeekStart="Mon")+1)+29</f>
        <v/>
      </c>
      <c r="E12" s="131" t="n">
        <v>45502</v>
      </c>
      <c r="F12" s="131" t="n">
        <v>45503</v>
      </c>
      <c r="G12" s="131" t="n">
        <v>45504</v>
      </c>
      <c r="H12" s="131" t="n">
        <v>45505</v>
      </c>
      <c r="I12" s="131" t="n">
        <v>45506</v>
      </c>
      <c r="J12" s="132" t="n">
        <v>45507</v>
      </c>
      <c r="K12" s="4" t="n"/>
    </row>
    <row r="13" ht="44.4" customHeight="1" s="123" thickBot="1">
      <c r="C13" s="4" t="n"/>
      <c r="D13" s="10" t="n"/>
      <c r="E13" s="10" t="n"/>
      <c r="F13" s="10" t="n"/>
      <c r="G13" s="10" t="n"/>
      <c r="H13" s="10" t="n"/>
      <c r="I13" s="10" t="n"/>
      <c r="J13" s="14" t="n"/>
      <c r="K13" s="4" t="n"/>
    </row>
    <row r="14" ht="20.4" customHeight="1" s="123" thickTop="1">
      <c r="C14" s="4" t="n"/>
      <c r="D14" s="133">
        <f t="array" ref="D14:E14">DaysAndWeeks+DATE(CalendarYear,7,1)-WEEKDAY(DATE(CalendarYear,7,1),(WeekStart="Mon")+1)+36</f>
        <v/>
      </c>
      <c r="E14" s="129" t="n">
        <v>45509</v>
      </c>
      <c r="F14" s="79" t="inlineStr">
        <is>
          <t>NOTES:</t>
        </is>
      </c>
      <c r="G14" s="81" t="n"/>
      <c r="H14" s="134" t="n"/>
      <c r="I14" s="134" t="n"/>
      <c r="J14" s="135" t="n"/>
      <c r="K14" s="4" t="n"/>
    </row>
    <row r="15" ht="44.4" customHeight="1" s="123" thickBot="1">
      <c r="C15" s="4" t="n"/>
      <c r="D15" s="16" t="n"/>
      <c r="E15" s="10" t="n"/>
      <c r="F15" s="136" t="n"/>
      <c r="G15" s="136" t="n"/>
      <c r="H15" s="136" t="n"/>
      <c r="I15" s="136" t="n"/>
      <c r="J15" s="137" t="n"/>
      <c r="K15" s="4" t="n"/>
    </row>
    <row r="16" ht="36.45" customHeight="1" s="123" thickTop="1"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</sheetData>
  <mergeCells count="2">
    <mergeCell ref="G14:J15"/>
    <mergeCell ref="F14:F15"/>
  </mergeCells>
  <conditionalFormatting sqref="D4:I5">
    <cfRule type="expression" priority="4" dxfId="0">
      <formula>DAY(D4)&gt;8</formula>
    </cfRule>
  </conditionalFormatting>
  <conditionalFormatting sqref="D12:J12 D14:E14">
    <cfRule type="expression" priority="5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A1" showDropDown="0" showInputMessage="1" showErrorMessage="1" allowBlank="0" prompt="July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38" t="n"/>
      <c r="D2" s="22">
        <f>CalendarYear</f>
        <v/>
      </c>
      <c r="E2" s="22" t="n"/>
      <c r="F2" s="22" t="n"/>
      <c r="G2" s="22" t="n"/>
      <c r="H2" s="22" t="n"/>
      <c r="I2" s="88" t="inlineStr">
        <is>
          <t>August</t>
        </is>
      </c>
      <c r="K2" s="20" t="n"/>
    </row>
    <row r="3" ht="20.7" customHeight="1" s="123" thickBot="1">
      <c r="B3" s="126" t="n"/>
      <c r="C3" s="138" t="n"/>
      <c r="D3" s="23">
        <f>UPPER(TEXT(WeekStart,"ddd"))</f>
        <v/>
      </c>
      <c r="E3" s="23">
        <f>UPPER(TEXT(E4,"ddd"))</f>
        <v/>
      </c>
      <c r="F3" s="23">
        <f>UPPER(TEXT(F4,"ddd"))</f>
        <v/>
      </c>
      <c r="G3" s="23">
        <f>UPPER(TEXT(G4,"ddd"))</f>
        <v/>
      </c>
      <c r="H3" s="23">
        <f>UPPER(TEXT(H4,"ddd"))</f>
        <v/>
      </c>
      <c r="I3" s="23">
        <f>UPPER(TEXT(I4,"ddd"))</f>
        <v/>
      </c>
      <c r="J3" s="23">
        <f>UPPER(TEXT(J4,"ddd"))</f>
        <v/>
      </c>
      <c r="K3" s="20" t="n"/>
    </row>
    <row r="4" ht="20.4" customHeight="1" s="123" thickTop="1">
      <c r="B4" s="127" t="n"/>
      <c r="C4" s="139" t="n"/>
      <c r="D4" s="140">
        <f t="array" ref="D4:J4">DaysAndWeeks+DATE(CalendarYear,8,1)-WEEKDAY(DATE(CalendarYear,8,1),(WeekStart="Mon")+1)+1</f>
        <v/>
      </c>
      <c r="E4" s="140" t="n">
        <v>45502</v>
      </c>
      <c r="F4" s="140" t="n">
        <v>45503</v>
      </c>
      <c r="G4" s="140" t="n">
        <v>45504</v>
      </c>
      <c r="H4" s="140" t="n">
        <v>45505</v>
      </c>
      <c r="I4" s="140" t="n">
        <v>45506</v>
      </c>
      <c r="J4" s="141" t="n">
        <v>45507</v>
      </c>
      <c r="K4" s="20" t="n"/>
    </row>
    <row r="5" ht="44.4" customHeight="1" s="123" thickBot="1">
      <c r="C5" s="20" t="n"/>
      <c r="D5" s="28" t="n"/>
      <c r="E5" s="28" t="n"/>
      <c r="F5" s="28" t="n"/>
      <c r="G5" s="28" t="n"/>
      <c r="H5" s="28" t="n"/>
      <c r="I5" s="28" t="n"/>
      <c r="J5" s="29" t="n"/>
      <c r="K5" s="20" t="n"/>
    </row>
    <row r="6" ht="20.4" customHeight="1" s="123" thickTop="1">
      <c r="C6" s="20" t="n"/>
      <c r="D6" s="142">
        <f t="array" ref="D6:J6">DaysAndWeeks+DATE(CalendarYear,8,1)-WEEKDAY(DATE(CalendarYear,8,1),(WeekStart="Mon")+1)+8</f>
        <v/>
      </c>
      <c r="E6" s="142" t="n">
        <v>45509</v>
      </c>
      <c r="F6" s="142" t="n">
        <v>45510</v>
      </c>
      <c r="G6" s="142" t="n">
        <v>45511</v>
      </c>
      <c r="H6" s="142" t="n">
        <v>45512</v>
      </c>
      <c r="I6" s="142" t="n">
        <v>45513</v>
      </c>
      <c r="J6" s="143" t="n">
        <v>45514</v>
      </c>
      <c r="K6" s="20" t="n"/>
    </row>
    <row r="7" ht="44.4" customHeight="1" s="123" thickBot="1">
      <c r="C7" s="20" t="n"/>
      <c r="D7" s="28" t="n"/>
      <c r="E7" s="28" t="n"/>
      <c r="F7" s="28" t="n"/>
      <c r="G7" s="28" t="n"/>
      <c r="H7" s="28" t="n"/>
      <c r="I7" s="28" t="n"/>
      <c r="J7" s="29" t="n"/>
      <c r="K7" s="20" t="n"/>
    </row>
    <row r="8" ht="20.4" customHeight="1" s="123" thickTop="1">
      <c r="C8" s="20" t="n"/>
      <c r="D8" s="142">
        <f t="array" ref="D8:J8">DaysAndWeeks+DATE(CalendarYear,8,1)-WEEKDAY(DATE(CalendarYear,8,1),(WeekStart="Mon")+1)+15</f>
        <v/>
      </c>
      <c r="E8" s="142" t="n">
        <v>45516</v>
      </c>
      <c r="F8" s="142" t="n">
        <v>45517</v>
      </c>
      <c r="G8" s="142" t="n">
        <v>45518</v>
      </c>
      <c r="H8" s="142" t="n">
        <v>45519</v>
      </c>
      <c r="I8" s="142" t="n">
        <v>45520</v>
      </c>
      <c r="J8" s="143" t="n">
        <v>45521</v>
      </c>
      <c r="K8" s="20" t="n"/>
    </row>
    <row r="9" ht="44.4" customHeight="1" s="123" thickBot="1">
      <c r="C9" s="20" t="n"/>
      <c r="D9" s="28" t="n"/>
      <c r="E9" s="28" t="n"/>
      <c r="F9" s="28" t="n"/>
      <c r="G9" s="28" t="n"/>
      <c r="H9" s="28" t="n"/>
      <c r="I9" s="28" t="n"/>
      <c r="J9" s="29" t="n"/>
      <c r="K9" s="20" t="n"/>
    </row>
    <row r="10" ht="20.4" customHeight="1" s="123" thickTop="1">
      <c r="C10" s="20" t="n"/>
      <c r="D10" s="142">
        <f t="array" ref="D10:J10">DaysAndWeeks+DATE(CalendarYear,8,1)-WEEKDAY(DATE(CalendarYear,8,1),(WeekStart="Mon")+1)+22</f>
        <v/>
      </c>
      <c r="E10" s="142" t="n">
        <v>45523</v>
      </c>
      <c r="F10" s="142" t="n">
        <v>45524</v>
      </c>
      <c r="G10" s="142" t="n">
        <v>45525</v>
      </c>
      <c r="H10" s="142" t="n">
        <v>45526</v>
      </c>
      <c r="I10" s="142" t="n">
        <v>45527</v>
      </c>
      <c r="J10" s="143" t="n">
        <v>45528</v>
      </c>
      <c r="K10" s="20" t="n"/>
    </row>
    <row r="11" ht="44.4" customHeight="1" s="123" thickBot="1">
      <c r="C11" s="20" t="n"/>
      <c r="D11" s="28" t="n"/>
      <c r="E11" s="28" t="n"/>
      <c r="F11" s="28" t="n"/>
      <c r="G11" s="28" t="n"/>
      <c r="H11" s="28" t="n"/>
      <c r="I11" s="28" t="n"/>
      <c r="J11" s="29" t="n"/>
      <c r="K11" s="20" t="n"/>
    </row>
    <row r="12" ht="20.4" customHeight="1" s="123" thickTop="1">
      <c r="C12" s="20" t="n"/>
      <c r="D12" s="142">
        <f t="array" ref="D12:J12">DaysAndWeeks+DATE(CalendarYear,8,1)-WEEKDAY(DATE(CalendarYear,8,1),(WeekStart="Mon")+1)+29</f>
        <v/>
      </c>
      <c r="E12" s="142" t="n">
        <v>45530</v>
      </c>
      <c r="F12" s="142" t="n">
        <v>45531</v>
      </c>
      <c r="G12" s="142" t="n">
        <v>45532</v>
      </c>
      <c r="H12" s="142" t="n">
        <v>45533</v>
      </c>
      <c r="I12" s="142" t="n">
        <v>45534</v>
      </c>
      <c r="J12" s="143" t="n">
        <v>45535</v>
      </c>
      <c r="K12" s="20" t="n"/>
    </row>
    <row r="13" ht="44.4" customHeight="1" s="123" thickBot="1">
      <c r="C13" s="20" t="n"/>
      <c r="D13" s="28" t="n"/>
      <c r="E13" s="28" t="n"/>
      <c r="F13" s="28" t="n"/>
      <c r="G13" s="28" t="n"/>
      <c r="H13" s="28" t="n"/>
      <c r="I13" s="28" t="n"/>
      <c r="J13" s="29" t="n"/>
      <c r="K13" s="20" t="n"/>
    </row>
    <row r="14" ht="20.4" customHeight="1" s="123" thickTop="1">
      <c r="C14" s="20" t="n"/>
      <c r="D14" s="142">
        <f t="array" ref="D14:E14">DaysAndWeeks+DATE(CalendarYear,8,1)-WEEKDAY(DATE(CalendarYear,8,1),(WeekStart="Mon")+1)+36</f>
        <v/>
      </c>
      <c r="E14" s="142" t="n">
        <v>45537</v>
      </c>
      <c r="F14" s="89" t="inlineStr">
        <is>
          <t>NOTES:</t>
        </is>
      </c>
      <c r="G14" s="91" t="n"/>
      <c r="J14" s="144" t="n"/>
      <c r="K14" s="20" t="n"/>
    </row>
    <row r="15" ht="44.4" customHeight="1" s="123" thickBot="1">
      <c r="C15" s="20" t="n"/>
      <c r="D15" s="28" t="n"/>
      <c r="E15" s="28" t="n"/>
      <c r="F15" s="136" t="n"/>
      <c r="G15" s="136" t="n"/>
      <c r="H15" s="136" t="n"/>
      <c r="I15" s="136" t="n"/>
      <c r="J15" s="137" t="n"/>
      <c r="K15" s="20" t="n"/>
    </row>
    <row r="16" ht="36.45" customHeight="1" s="123" thickTop="1"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A1" showDropDown="0" showInputMessage="1" showErrorMessage="1" allowBlank="0" prompt="August month calendar"/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tabColor theme="7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45" t="n"/>
      <c r="D2" s="33">
        <f>CalendarYear</f>
        <v/>
      </c>
      <c r="E2" s="33" t="n"/>
      <c r="F2" s="33" t="n"/>
      <c r="G2" s="33" t="n"/>
      <c r="H2" s="33" t="n"/>
      <c r="I2" s="95" t="inlineStr">
        <is>
          <t>September</t>
        </is>
      </c>
      <c r="K2" s="31" t="n"/>
    </row>
    <row r="3" ht="20.7" customHeight="1" s="123" thickBot="1">
      <c r="B3" s="126" t="n"/>
      <c r="C3" s="145" t="n"/>
      <c r="D3" s="34">
        <f>UPPER(TEXT(WeekStart,"ddd"))</f>
        <v/>
      </c>
      <c r="E3" s="34">
        <f>UPPER(TEXT(E4,"ddd"))</f>
        <v/>
      </c>
      <c r="F3" s="34">
        <f>UPPER(TEXT(F4,"ddd"))</f>
        <v/>
      </c>
      <c r="G3" s="34">
        <f>UPPER(TEXT(G4,"ddd"))</f>
        <v/>
      </c>
      <c r="H3" s="34">
        <f>UPPER(TEXT(H4,"ddd"))</f>
        <v/>
      </c>
      <c r="I3" s="34">
        <f>UPPER(TEXT(I4,"ddd"))</f>
        <v/>
      </c>
      <c r="J3" s="34">
        <f>UPPER(TEXT(J4,"ddd"))</f>
        <v/>
      </c>
      <c r="K3" s="31" t="n"/>
    </row>
    <row r="4" ht="20.4" customHeight="1" s="123" thickTop="1">
      <c r="B4" s="127" t="n"/>
      <c r="C4" s="146" t="n"/>
      <c r="D4" s="147">
        <f t="array" ref="D4:J4">DaysAndWeeks+DATE(CalendarYear,9,1)-WEEKDAY(DATE(CalendarYear,9,1),(WeekStart="Mon")+1)+1</f>
        <v/>
      </c>
      <c r="E4" s="147" t="n">
        <v>45537</v>
      </c>
      <c r="F4" s="147" t="n">
        <v>45538</v>
      </c>
      <c r="G4" s="147" t="n">
        <v>45539</v>
      </c>
      <c r="H4" s="147" t="n">
        <v>45540</v>
      </c>
      <c r="I4" s="147" t="n">
        <v>45541</v>
      </c>
      <c r="J4" s="148" t="n">
        <v>45542</v>
      </c>
      <c r="K4" s="31" t="n"/>
    </row>
    <row r="5" ht="44.4" customHeight="1" s="123" thickBot="1">
      <c r="C5" s="31" t="n"/>
      <c r="D5" s="39" t="n"/>
      <c r="E5" s="39" t="n"/>
      <c r="F5" s="39" t="n"/>
      <c r="G5" s="39" t="n"/>
      <c r="H5" s="39" t="n"/>
      <c r="I5" s="39" t="n"/>
      <c r="J5" s="40" t="n"/>
      <c r="K5" s="31" t="n"/>
    </row>
    <row r="6" ht="20.4" customHeight="1" s="123" thickTop="1">
      <c r="C6" s="31" t="n"/>
      <c r="D6" s="149">
        <f t="array" ref="D6:J6">DaysAndWeeks+DATE(CalendarYear,9,1)-WEEKDAY(DATE(CalendarYear,9,1),(WeekStart="Mon")+1)+9</f>
        <v/>
      </c>
      <c r="E6" s="149" t="n">
        <v>45545</v>
      </c>
      <c r="F6" s="149" t="n">
        <v>45546</v>
      </c>
      <c r="G6" s="149" t="n">
        <v>45547</v>
      </c>
      <c r="H6" s="149" t="n">
        <v>45548</v>
      </c>
      <c r="I6" s="149" t="n">
        <v>45549</v>
      </c>
      <c r="J6" s="150" t="n">
        <v>45550</v>
      </c>
      <c r="K6" s="31" t="n"/>
    </row>
    <row r="7" ht="44.4" customHeight="1" s="123" thickBot="1">
      <c r="C7" s="31" t="n"/>
      <c r="D7" s="39" t="n"/>
      <c r="E7" s="39" t="n"/>
      <c r="F7" s="39" t="n"/>
      <c r="G7" s="39" t="n"/>
      <c r="H7" s="39" t="n"/>
      <c r="I7" s="39" t="n"/>
      <c r="J7" s="40" t="n"/>
      <c r="K7" s="31" t="n"/>
    </row>
    <row r="8" ht="20.4" customHeight="1" s="123" thickTop="1">
      <c r="C8" s="31" t="n"/>
      <c r="D8" s="149">
        <f t="array" ref="D8:J8">DaysAndWeeks+DATE(CalendarYear,9,1)-WEEKDAY(DATE(CalendarYear,9,1),(WeekStart="Mon")+1)+15</f>
        <v/>
      </c>
      <c r="E8" s="149" t="n">
        <v>45551</v>
      </c>
      <c r="F8" s="149" t="n">
        <v>45552</v>
      </c>
      <c r="G8" s="149" t="n">
        <v>45553</v>
      </c>
      <c r="H8" s="149" t="n">
        <v>45554</v>
      </c>
      <c r="I8" s="149" t="n">
        <v>45555</v>
      </c>
      <c r="J8" s="150" t="n">
        <v>45556</v>
      </c>
      <c r="K8" s="31" t="n"/>
    </row>
    <row r="9" ht="44.4" customHeight="1" s="123" thickBot="1">
      <c r="C9" s="31" t="n"/>
      <c r="D9" s="39" t="n"/>
      <c r="E9" s="39" t="n"/>
      <c r="F9" s="39" t="n"/>
      <c r="G9" s="39" t="n"/>
      <c r="H9" s="39" t="n"/>
      <c r="I9" s="39" t="n"/>
      <c r="J9" s="40" t="n"/>
      <c r="K9" s="31" t="n"/>
    </row>
    <row r="10" ht="20.4" customHeight="1" s="123" thickTop="1">
      <c r="C10" s="31" t="n"/>
      <c r="D10" s="149">
        <f t="array" ref="D10:J10">DaysAndWeeks+DATE(CalendarYear,9,1)-WEEKDAY(DATE(CalendarYear,9,1),(WeekStart="Mon")+1)+22</f>
        <v/>
      </c>
      <c r="E10" s="149" t="n">
        <v>45558</v>
      </c>
      <c r="F10" s="149" t="n">
        <v>45559</v>
      </c>
      <c r="G10" s="149" t="n">
        <v>45560</v>
      </c>
      <c r="H10" s="149" t="n">
        <v>45561</v>
      </c>
      <c r="I10" s="149" t="n">
        <v>45562</v>
      </c>
      <c r="J10" s="150" t="n">
        <v>45563</v>
      </c>
      <c r="K10" s="31" t="n"/>
    </row>
    <row r="11" ht="44.4" customHeight="1" s="123" thickBot="1">
      <c r="C11" s="31" t="n"/>
      <c r="D11" s="39" t="n"/>
      <c r="E11" s="39" t="n"/>
      <c r="F11" s="39" t="n"/>
      <c r="G11" s="39" t="n"/>
      <c r="H11" s="39" t="n"/>
      <c r="I11" s="39" t="n"/>
      <c r="J11" s="40" t="n"/>
      <c r="K11" s="31" t="n"/>
    </row>
    <row r="12" ht="20.4" customHeight="1" s="123" thickTop="1">
      <c r="C12" s="31" t="n"/>
      <c r="D12" s="149">
        <f t="array" ref="D12:J12">DaysAndWeeks+DATE(CalendarYear,9,1)-WEEKDAY(DATE(CalendarYear,9,1),(WeekStart="Mon")+1)+29</f>
        <v/>
      </c>
      <c r="E12" s="149" t="n">
        <v>45565</v>
      </c>
      <c r="F12" s="149" t="n">
        <v>45566</v>
      </c>
      <c r="G12" s="149" t="n">
        <v>45567</v>
      </c>
      <c r="H12" s="149" t="n">
        <v>45568</v>
      </c>
      <c r="I12" s="149" t="n">
        <v>45569</v>
      </c>
      <c r="J12" s="150" t="n">
        <v>45570</v>
      </c>
      <c r="K12" s="31" t="n"/>
    </row>
    <row r="13" ht="44.4" customHeight="1" s="123" thickBot="1">
      <c r="C13" s="31" t="n"/>
      <c r="D13" s="39" t="n"/>
      <c r="E13" s="39" t="n"/>
      <c r="F13" s="39" t="n"/>
      <c r="G13" s="39" t="n"/>
      <c r="H13" s="39" t="n"/>
      <c r="I13" s="39" t="n"/>
      <c r="J13" s="40" t="n"/>
      <c r="K13" s="31" t="n"/>
    </row>
    <row r="14" ht="20.4" customHeight="1" s="123" thickTop="1">
      <c r="C14" s="31" t="n"/>
      <c r="D14" s="149">
        <f t="array" ref="D14:E14">DaysAndWeeks+DATE(CalendarYear,9,1)-WEEKDAY(DATE(CalendarYear,9,1),(WeekStart="Mon")+1)+36</f>
        <v/>
      </c>
      <c r="E14" s="149" t="n">
        <v>45572</v>
      </c>
      <c r="F14" s="96" t="inlineStr">
        <is>
          <t>NOTES:</t>
        </is>
      </c>
      <c r="G14" s="98" t="n"/>
      <c r="J14" s="144" t="n"/>
      <c r="K14" s="31" t="n"/>
    </row>
    <row r="15" ht="44.4" customHeight="1" s="123" thickBot="1">
      <c r="C15" s="31" t="n"/>
      <c r="D15" s="39" t="n"/>
      <c r="E15" s="39" t="n"/>
      <c r="F15" s="136" t="n"/>
      <c r="G15" s="136" t="n"/>
      <c r="H15" s="136" t="n"/>
      <c r="I15" s="136" t="n"/>
      <c r="J15" s="137" t="n"/>
      <c r="K15" s="31" t="n"/>
    </row>
    <row r="16" ht="36.45" customHeight="1" s="123" thickTop="1"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  <dataValidation sqref="A1" showDropDown="0" showInputMessage="1" showErrorMessage="1" allowBlank="0" prompt="September month calendar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1" t="n"/>
      <c r="D2" s="42">
        <f>CalendarYear</f>
        <v/>
      </c>
      <c r="E2" s="42" t="n"/>
      <c r="F2" s="42" t="n"/>
      <c r="G2" s="42" t="n"/>
      <c r="H2" s="42" t="n"/>
      <c r="I2" s="102" t="inlineStr">
        <is>
          <t>October</t>
        </is>
      </c>
      <c r="K2" s="43" t="n"/>
    </row>
    <row r="3" ht="20.7" customHeight="1" s="123" thickBot="1">
      <c r="B3" s="126" t="n"/>
      <c r="C3" s="151" t="n"/>
      <c r="D3" s="44">
        <f>UPPER(TEXT(WeekStart,"ddd"))</f>
        <v/>
      </c>
      <c r="E3" s="44">
        <f>UPPER(TEXT(E4,"ddd"))</f>
        <v/>
      </c>
      <c r="F3" s="44">
        <f>UPPER(TEXT(F4,"ddd"))</f>
        <v/>
      </c>
      <c r="G3" s="44">
        <f>UPPER(TEXT(G4,"ddd"))</f>
        <v/>
      </c>
      <c r="H3" s="44">
        <f>UPPER(TEXT(H4,"ddd"))</f>
        <v/>
      </c>
      <c r="I3" s="44">
        <f>UPPER(TEXT(I4,"ddd"))</f>
        <v/>
      </c>
      <c r="J3" s="44">
        <f>UPPER(TEXT(J4,"ddd"))</f>
        <v/>
      </c>
      <c r="K3" s="43" t="n"/>
    </row>
    <row r="4" ht="20.4" customHeight="1" s="123" thickTop="1">
      <c r="B4" s="127" t="n"/>
      <c r="C4" s="152" t="n"/>
      <c r="D4" s="153">
        <f t="array" ref="D4:J4">DaysAndWeeks+DATE(CalendarYear,10,1)-WEEKDAY(DATE(CalendarYear,10,1),(WeekStart="Mon")+1)+1</f>
        <v/>
      </c>
      <c r="E4" s="153" t="n">
        <v>45565</v>
      </c>
      <c r="F4" s="153" t="n">
        <v>45566</v>
      </c>
      <c r="G4" s="153" t="n">
        <v>45567</v>
      </c>
      <c r="H4" s="153" t="n">
        <v>45568</v>
      </c>
      <c r="I4" s="153" t="n">
        <v>45569</v>
      </c>
      <c r="J4" s="154" t="n">
        <v>45570</v>
      </c>
      <c r="K4" s="43" t="n"/>
    </row>
    <row r="5" ht="44.4" customHeight="1" s="123" thickBot="1">
      <c r="C5" s="43" t="n"/>
      <c r="D5" s="50" t="n"/>
      <c r="E5" s="50" t="n"/>
      <c r="F5" s="50" t="n"/>
      <c r="G5" s="50" t="n"/>
      <c r="H5" s="50" t="n"/>
      <c r="I5" s="50" t="n"/>
      <c r="J5" s="51" t="n"/>
      <c r="K5" s="43" t="n"/>
    </row>
    <row r="6" ht="20.4" customHeight="1" s="123" thickTop="1">
      <c r="C6" s="43" t="n"/>
      <c r="D6" s="155">
        <f t="array" ref="D6:J6">DaysAndWeeks+DATE(CalendarYear,10,1)-WEEKDAY(DATE(CalendarYear,10,1),(WeekStart="Mon")+1)+8</f>
        <v/>
      </c>
      <c r="E6" s="155" t="n">
        <v>45572</v>
      </c>
      <c r="F6" s="155" t="n">
        <v>45573</v>
      </c>
      <c r="G6" s="155" t="n">
        <v>45574</v>
      </c>
      <c r="H6" s="155" t="n">
        <v>45575</v>
      </c>
      <c r="I6" s="155" t="n">
        <v>45576</v>
      </c>
      <c r="J6" s="156" t="n">
        <v>45577</v>
      </c>
      <c r="K6" s="43" t="n"/>
    </row>
    <row r="7" ht="44.4" customHeight="1" s="123" thickBot="1">
      <c r="C7" s="43" t="n"/>
      <c r="D7" s="50" t="n"/>
      <c r="E7" s="50" t="n"/>
      <c r="F7" s="50" t="n"/>
      <c r="G7" s="50" t="n"/>
      <c r="H7" s="50" t="n"/>
      <c r="I7" s="50" t="n"/>
      <c r="J7" s="51" t="n"/>
      <c r="K7" s="43" t="n"/>
    </row>
    <row r="8" ht="20.4" customHeight="1" s="123" thickTop="1">
      <c r="C8" s="43" t="n"/>
      <c r="D8" s="155">
        <f t="array" ref="D8:J8">DaysAndWeeks+DATE(CalendarYear,10,1)-WEEKDAY(DATE(CalendarYear,10,1),(WeekStart="Mon")+1)+15</f>
        <v/>
      </c>
      <c r="E8" s="155" t="n">
        <v>45579</v>
      </c>
      <c r="F8" s="155" t="n">
        <v>45580</v>
      </c>
      <c r="G8" s="155" t="n">
        <v>45581</v>
      </c>
      <c r="H8" s="155" t="n">
        <v>45582</v>
      </c>
      <c r="I8" s="155" t="n">
        <v>45583</v>
      </c>
      <c r="J8" s="156" t="n">
        <v>45584</v>
      </c>
      <c r="K8" s="43" t="n"/>
    </row>
    <row r="9" ht="44.4" customHeight="1" s="123" thickBot="1">
      <c r="C9" s="43" t="n"/>
      <c r="D9" s="50" t="n"/>
      <c r="E9" s="50" t="n"/>
      <c r="F9" s="50" t="n"/>
      <c r="G9" s="50" t="n"/>
      <c r="H9" s="50" t="n"/>
      <c r="I9" s="50" t="n"/>
      <c r="J9" s="51" t="n"/>
      <c r="K9" s="43" t="n"/>
    </row>
    <row r="10" ht="20.4" customHeight="1" s="123" thickTop="1">
      <c r="C10" s="43" t="n"/>
      <c r="D10" s="155">
        <f t="array" ref="D10:J10">DaysAndWeeks+DATE(CalendarYear,10,1)-WEEKDAY(DATE(CalendarYear,10,1),(WeekStart="Mon")+1)+22</f>
        <v/>
      </c>
      <c r="E10" s="155" t="n">
        <v>45586</v>
      </c>
      <c r="F10" s="155" t="n">
        <v>45587</v>
      </c>
      <c r="G10" s="155" t="n">
        <v>45588</v>
      </c>
      <c r="H10" s="155" t="n">
        <v>45589</v>
      </c>
      <c r="I10" s="155" t="n">
        <v>45590</v>
      </c>
      <c r="J10" s="156" t="n">
        <v>45591</v>
      </c>
      <c r="K10" s="43" t="n"/>
    </row>
    <row r="11" ht="44.4" customHeight="1" s="123" thickBot="1">
      <c r="C11" s="43" t="n"/>
      <c r="D11" s="50" t="n"/>
      <c r="E11" s="50" t="n"/>
      <c r="F11" s="50" t="n"/>
      <c r="G11" s="50" t="n"/>
      <c r="H11" s="50" t="n"/>
      <c r="I11" s="50" t="n"/>
      <c r="J11" s="51" t="n"/>
      <c r="K11" s="43" t="n"/>
    </row>
    <row r="12" ht="20.4" customHeight="1" s="123" thickTop="1">
      <c r="C12" s="43" t="n"/>
      <c r="D12" s="155">
        <f t="array" ref="D12:J12">DaysAndWeeks+DATE(CalendarYear,10,1)-WEEKDAY(DATE(CalendarYear,10,1),(WeekStart="Mon")+1)+29</f>
        <v/>
      </c>
      <c r="E12" s="155" t="n">
        <v>45593</v>
      </c>
      <c r="F12" s="155" t="n">
        <v>45594</v>
      </c>
      <c r="G12" s="155" t="n">
        <v>45595</v>
      </c>
      <c r="H12" s="155" t="n">
        <v>45596</v>
      </c>
      <c r="I12" s="155" t="n">
        <v>45597</v>
      </c>
      <c r="J12" s="156" t="n">
        <v>45598</v>
      </c>
      <c r="K12" s="43" t="n"/>
    </row>
    <row r="13" ht="44.4" customHeight="1" s="123" thickBot="1">
      <c r="C13" s="43" t="n"/>
      <c r="D13" s="50" t="n"/>
      <c r="E13" s="50" t="n"/>
      <c r="F13" s="50" t="n"/>
      <c r="G13" s="50" t="n"/>
      <c r="H13" s="50" t="n"/>
      <c r="I13" s="50" t="n"/>
      <c r="J13" s="51" t="n"/>
      <c r="K13" s="43" t="n"/>
    </row>
    <row r="14" ht="20.4" customHeight="1" s="123" thickTop="1">
      <c r="C14" s="43" t="n"/>
      <c r="D14" s="155">
        <f t="array" ref="D14:E14">DaysAndWeeks+DATE(CalendarYear,10,1)-WEEKDAY(DATE(CalendarYear,10,1),(WeekStart="Mon")+1)+36</f>
        <v/>
      </c>
      <c r="E14" s="155" t="n">
        <v>45600</v>
      </c>
      <c r="F14" s="103" t="inlineStr">
        <is>
          <t>NOTES:</t>
        </is>
      </c>
      <c r="G14" s="105" t="n"/>
      <c r="J14" s="144" t="n"/>
      <c r="K14" s="43" t="n"/>
    </row>
    <row r="15" ht="44.4" customHeight="1" s="123" thickBot="1">
      <c r="C15" s="43" t="n"/>
      <c r="D15" s="50" t="n"/>
      <c r="E15" s="50" t="n"/>
      <c r="F15" s="136" t="n"/>
      <c r="G15" s="136" t="n"/>
      <c r="H15" s="136" t="n"/>
      <c r="I15" s="136" t="n"/>
      <c r="J15" s="137" t="n"/>
      <c r="K15" s="43" t="n"/>
    </row>
    <row r="16" ht="36.45" customHeight="1" s="123" thickTop="1"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A1" showDropDown="0" showInputMessage="1" showErrorMessage="1" allowBlank="0" prompt="October month calendar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tabColor theme="5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7" t="n"/>
      <c r="D2" s="53">
        <f>CalendarYear</f>
        <v/>
      </c>
      <c r="E2" s="53" t="n"/>
      <c r="F2" s="53" t="n"/>
      <c r="G2" s="53" t="n"/>
      <c r="H2" s="53" t="n"/>
      <c r="I2" s="109" t="inlineStr">
        <is>
          <t>November</t>
        </is>
      </c>
      <c r="K2" s="54" t="n"/>
    </row>
    <row r="3" ht="20.7" customHeight="1" s="123" thickBot="1">
      <c r="B3" s="126" t="n"/>
      <c r="C3" s="157" t="n"/>
      <c r="D3" s="55">
        <f>UPPER(TEXT(WeekStart,"ddd"))</f>
        <v/>
      </c>
      <c r="E3" s="55">
        <f>UPPER(TEXT(E4,"ddd"))</f>
        <v/>
      </c>
      <c r="F3" s="55">
        <f>UPPER(TEXT(F4,"ddd"))</f>
        <v/>
      </c>
      <c r="G3" s="55">
        <f>UPPER(TEXT(G4,"ddd"))</f>
        <v/>
      </c>
      <c r="H3" s="55">
        <f>UPPER(TEXT(H4,"ddd"))</f>
        <v/>
      </c>
      <c r="I3" s="55">
        <f>UPPER(TEXT(I4,"ddd"))</f>
        <v/>
      </c>
      <c r="J3" s="55">
        <f>UPPER(TEXT(J4,"ddd"))</f>
        <v/>
      </c>
      <c r="K3" s="54" t="n"/>
    </row>
    <row r="4" ht="20.4" customHeight="1" s="123" thickTop="1">
      <c r="B4" s="127" t="n"/>
      <c r="C4" s="158" t="n"/>
      <c r="D4" s="159">
        <f t="array" ref="D4:J4">DaysAndWeeks+DATE(CalendarYear,11,1)-WEEKDAY(DATE(CalendarYear,11,1),(WeekStart="Mon")+1)+1</f>
        <v/>
      </c>
      <c r="E4" s="159" t="n">
        <v>45593</v>
      </c>
      <c r="F4" s="159" t="n">
        <v>45594</v>
      </c>
      <c r="G4" s="159" t="n">
        <v>45595</v>
      </c>
      <c r="H4" s="159" t="n">
        <v>45596</v>
      </c>
      <c r="I4" s="159" t="n">
        <v>45597</v>
      </c>
      <c r="J4" s="160" t="n">
        <v>45598</v>
      </c>
      <c r="K4" s="54" t="n"/>
    </row>
    <row r="5" ht="44.4" customHeight="1" s="123" thickBot="1">
      <c r="C5" s="54" t="n"/>
      <c r="D5" s="61" t="n"/>
      <c r="E5" s="61" t="n"/>
      <c r="F5" s="61" t="n"/>
      <c r="G5" s="61" t="n"/>
      <c r="H5" s="61" t="n"/>
      <c r="I5" s="61" t="n"/>
      <c r="J5" s="62" t="n"/>
      <c r="K5" s="54" t="n"/>
    </row>
    <row r="6" ht="20.4" customHeight="1" s="123" thickTop="1">
      <c r="C6" s="54" t="n"/>
      <c r="D6" s="161">
        <f t="array" ref="D6:J6">DaysAndWeeks+DATE(CalendarYear,11,1)-WEEKDAY(DATE(CalendarYear,11,1),(WeekStart="Mon")+1)+8</f>
        <v/>
      </c>
      <c r="E6" s="161" t="n">
        <v>45600</v>
      </c>
      <c r="F6" s="161" t="n">
        <v>45601</v>
      </c>
      <c r="G6" s="161" t="n">
        <v>45602</v>
      </c>
      <c r="H6" s="161" t="n">
        <v>45603</v>
      </c>
      <c r="I6" s="161" t="n">
        <v>45604</v>
      </c>
      <c r="J6" s="162" t="n">
        <v>45605</v>
      </c>
      <c r="K6" s="54" t="n"/>
    </row>
    <row r="7" ht="44.4" customHeight="1" s="123" thickBot="1">
      <c r="C7" s="54" t="n"/>
      <c r="D7" s="61" t="n"/>
      <c r="E7" s="61" t="n"/>
      <c r="F7" s="61" t="n"/>
      <c r="G7" s="61" t="n"/>
      <c r="H7" s="61" t="n"/>
      <c r="I7" s="61" t="n"/>
      <c r="J7" s="62" t="n"/>
      <c r="K7" s="54" t="n"/>
    </row>
    <row r="8" ht="20.4" customHeight="1" s="123" thickTop="1">
      <c r="C8" s="54" t="n"/>
      <c r="D8" s="161">
        <f t="array" ref="D8:J8">DaysAndWeeks+DATE(CalendarYear,11,1)-WEEKDAY(DATE(CalendarYear,11,1),(WeekStart="Mon")+1)+15</f>
        <v/>
      </c>
      <c r="E8" s="161" t="n">
        <v>45607</v>
      </c>
      <c r="F8" s="161" t="n">
        <v>45608</v>
      </c>
      <c r="G8" s="161" t="n">
        <v>45609</v>
      </c>
      <c r="H8" s="161" t="n">
        <v>45610</v>
      </c>
      <c r="I8" s="161" t="n">
        <v>45611</v>
      </c>
      <c r="J8" s="162" t="n">
        <v>45612</v>
      </c>
      <c r="K8" s="54" t="n"/>
    </row>
    <row r="9" ht="44.4" customHeight="1" s="123" thickBot="1">
      <c r="C9" s="54" t="n"/>
      <c r="D9" s="61" t="n"/>
      <c r="E9" s="61" t="n"/>
      <c r="F9" s="61" t="n"/>
      <c r="G9" s="61" t="n"/>
      <c r="H9" s="61" t="n"/>
      <c r="I9" s="61" t="n"/>
      <c r="J9" s="62" t="n"/>
      <c r="K9" s="54" t="n"/>
    </row>
    <row r="10" ht="20.4" customHeight="1" s="123" thickTop="1">
      <c r="C10" s="54" t="n"/>
      <c r="D10" s="161">
        <f t="array" ref="D10:J10">DaysAndWeeks+DATE(CalendarYear,11,1)-WEEKDAY(DATE(CalendarYear,11,1),(WeekStart="Mon")+1)+22</f>
        <v/>
      </c>
      <c r="E10" s="161" t="n">
        <v>45614</v>
      </c>
      <c r="F10" s="161" t="n">
        <v>45615</v>
      </c>
      <c r="G10" s="161" t="n">
        <v>45616</v>
      </c>
      <c r="H10" s="161" t="n">
        <v>45617</v>
      </c>
      <c r="I10" s="161" t="n">
        <v>45618</v>
      </c>
      <c r="J10" s="162" t="n">
        <v>45619</v>
      </c>
      <c r="K10" s="54" t="n"/>
    </row>
    <row r="11" ht="44.4" customHeight="1" s="123" thickBot="1">
      <c r="C11" s="54" t="n"/>
      <c r="D11" s="61" t="n"/>
      <c r="E11" s="61" t="n"/>
      <c r="F11" s="61" t="n"/>
      <c r="G11" s="61" t="n"/>
      <c r="H11" s="61" t="n"/>
      <c r="I11" s="61" t="n"/>
      <c r="J11" s="62" t="n"/>
      <c r="K11" s="54" t="n"/>
    </row>
    <row r="12" ht="20.4" customHeight="1" s="123" thickTop="1">
      <c r="C12" s="54" t="n"/>
      <c r="D12" s="161">
        <f t="array" ref="D12:J12">DaysAndWeeks+DATE(CalendarYear,11,1)-WEEKDAY(DATE(CalendarYear,11,1),(WeekStart="Mon")+1)+29</f>
        <v/>
      </c>
      <c r="E12" s="161" t="n">
        <v>45621</v>
      </c>
      <c r="F12" s="161" t="n">
        <v>45622</v>
      </c>
      <c r="G12" s="161" t="n">
        <v>45623</v>
      </c>
      <c r="H12" s="161" t="n">
        <v>45624</v>
      </c>
      <c r="I12" s="161" t="n">
        <v>45625</v>
      </c>
      <c r="J12" s="162" t="n">
        <v>45626</v>
      </c>
      <c r="K12" s="54" t="n"/>
    </row>
    <row r="13" ht="44.4" customHeight="1" s="123" thickBot="1">
      <c r="C13" s="54" t="n"/>
      <c r="D13" s="61" t="n"/>
      <c r="E13" s="61" t="n"/>
      <c r="F13" s="61" t="n"/>
      <c r="G13" s="61" t="n"/>
      <c r="H13" s="61" t="n"/>
      <c r="I13" s="61" t="n"/>
      <c r="J13" s="62" t="n"/>
      <c r="K13" s="54" t="n"/>
    </row>
    <row r="14" ht="20.4" customHeight="1" s="123" thickTop="1">
      <c r="C14" s="54" t="n"/>
      <c r="D14" s="161">
        <f t="array" ref="D14:E14">DaysAndWeeks+DATE(CalendarYear,11,1)-WEEKDAY(DATE(CalendarYear,11,1),(WeekStart="Mon")+1)+36</f>
        <v/>
      </c>
      <c r="E14" s="161" t="n">
        <v>45628</v>
      </c>
      <c r="F14" s="110" t="inlineStr">
        <is>
          <t>NOTES:</t>
        </is>
      </c>
      <c r="G14" s="112" t="n"/>
      <c r="J14" s="144" t="n"/>
      <c r="K14" s="54" t="n"/>
    </row>
    <row r="15" ht="44.4" customHeight="1" s="123" thickBot="1">
      <c r="C15" s="54" t="n"/>
      <c r="D15" s="61" t="n"/>
      <c r="E15" s="61" t="n"/>
      <c r="F15" s="136" t="n"/>
      <c r="G15" s="136" t="n"/>
      <c r="H15" s="136" t="n"/>
      <c r="I15" s="136" t="n"/>
      <c r="J15" s="137" t="n"/>
      <c r="K15" s="54" t="n"/>
    </row>
    <row r="16" ht="36.45" customHeight="1" s="123" thickTop="1">
      <c r="C16" s="54" t="n"/>
      <c r="D16" s="54" t="n"/>
      <c r="E16" s="54" t="n"/>
      <c r="F16" s="54" t="n"/>
      <c r="G16" s="54" t="n"/>
      <c r="H16" s="54" t="n"/>
      <c r="I16" s="54" t="n"/>
      <c r="J16" s="54" t="n"/>
      <c r="K16" s="54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  <dataValidation sqref="A1" showDropDown="0" showInputMessage="1" showErrorMessage="1" allowBlank="0" prompt="November month calendar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tabColor theme="6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63" t="n"/>
      <c r="D2" s="64">
        <f>CalendarYear</f>
        <v/>
      </c>
      <c r="E2" s="64" t="n"/>
      <c r="F2" s="64" t="n"/>
      <c r="G2" s="64" t="n"/>
      <c r="H2" s="64" t="n"/>
      <c r="I2" s="116" t="inlineStr">
        <is>
          <t>December</t>
        </is>
      </c>
      <c r="K2" s="65" t="n"/>
    </row>
    <row r="3" ht="20.7" customHeight="1" s="123" thickBot="1">
      <c r="B3" s="126" t="n"/>
      <c r="C3" s="163" t="n"/>
      <c r="D3" s="66">
        <f>UPPER(TEXT(WeekStart,"ddd"))</f>
        <v/>
      </c>
      <c r="E3" s="66">
        <f>UPPER(TEXT(E4,"ddd"))</f>
        <v/>
      </c>
      <c r="F3" s="66">
        <f>UPPER(TEXT(F4,"ddd"))</f>
        <v/>
      </c>
      <c r="G3" s="66">
        <f>UPPER(TEXT(G4,"ddd"))</f>
        <v/>
      </c>
      <c r="H3" s="66">
        <f>UPPER(TEXT(H4,"ddd"))</f>
        <v/>
      </c>
      <c r="I3" s="66">
        <f>UPPER(TEXT(I4,"ddd"))</f>
        <v/>
      </c>
      <c r="J3" s="66">
        <f>UPPER(TEXT(J4,"ddd"))</f>
        <v/>
      </c>
      <c r="K3" s="65" t="n"/>
    </row>
    <row r="4" ht="20.4" customHeight="1" s="123" thickTop="1">
      <c r="B4" s="127" t="n"/>
      <c r="C4" s="164" t="n"/>
      <c r="D4" s="165">
        <f t="array" ref="D4:J4">DaysAndWeeks+DATE(CalendarYear,12,1)-WEEKDAY(DATE(CalendarYear,12,1),(WeekStart="Mon")+1)+1</f>
        <v/>
      </c>
      <c r="E4" s="165" t="n">
        <v>45628</v>
      </c>
      <c r="F4" s="165" t="n">
        <v>45629</v>
      </c>
      <c r="G4" s="165" t="n">
        <v>45630</v>
      </c>
      <c r="H4" s="165" t="n">
        <v>45631</v>
      </c>
      <c r="I4" s="165" t="n">
        <v>45632</v>
      </c>
      <c r="J4" s="166" t="n">
        <v>45633</v>
      </c>
      <c r="K4" s="65" t="n"/>
    </row>
    <row r="5" ht="44.4" customHeight="1" s="123" thickBot="1">
      <c r="C5" s="65" t="n"/>
      <c r="D5" s="72" t="n"/>
      <c r="E5" s="72" t="n"/>
      <c r="F5" s="72" t="n"/>
      <c r="G5" s="72" t="n"/>
      <c r="H5" s="72" t="n"/>
      <c r="I5" s="72" t="n"/>
      <c r="J5" s="73" t="n"/>
      <c r="K5" s="65" t="n"/>
    </row>
    <row r="6" ht="20.4" customHeight="1" s="123" thickTop="1">
      <c r="C6" s="65" t="n"/>
      <c r="D6" s="167">
        <f t="array" ref="D6:J6">DaysAndWeeks+DATE(CalendarYear,12,1)-WEEKDAY(DATE(CalendarYear,12,1),(WeekStart="Mon")+1)+8</f>
        <v/>
      </c>
      <c r="E6" s="167" t="n">
        <v>45635</v>
      </c>
      <c r="F6" s="167" t="n">
        <v>45636</v>
      </c>
      <c r="G6" s="167" t="n">
        <v>45637</v>
      </c>
      <c r="H6" s="167" t="n">
        <v>45638</v>
      </c>
      <c r="I6" s="167" t="n">
        <v>45639</v>
      </c>
      <c r="J6" s="168" t="n">
        <v>45640</v>
      </c>
      <c r="K6" s="65" t="n"/>
    </row>
    <row r="7" ht="44.4" customHeight="1" s="123" thickBot="1">
      <c r="C7" s="65" t="n"/>
      <c r="D7" s="72" t="n"/>
      <c r="E7" s="72" t="n"/>
      <c r="F7" s="72" t="n"/>
      <c r="G7" s="72" t="n"/>
      <c r="H7" s="72" t="n"/>
      <c r="I7" s="72" t="n"/>
      <c r="J7" s="73" t="n"/>
      <c r="K7" s="65" t="n"/>
    </row>
    <row r="8" ht="20.4" customHeight="1" s="123" thickTop="1">
      <c r="C8" s="65" t="n"/>
      <c r="D8" s="167">
        <f t="array" ref="D8:J8">DaysAndWeeks+DATE(CalendarYear,12,1)-WEEKDAY(DATE(CalendarYear,12,1),(WeekStart="Mon")+1)+15</f>
        <v/>
      </c>
      <c r="E8" s="167" t="n">
        <v>45642</v>
      </c>
      <c r="F8" s="167" t="n">
        <v>45643</v>
      </c>
      <c r="G8" s="167" t="n">
        <v>45644</v>
      </c>
      <c r="H8" s="167" t="n">
        <v>45645</v>
      </c>
      <c r="I8" s="167" t="n">
        <v>45646</v>
      </c>
      <c r="J8" s="168" t="n">
        <v>45647</v>
      </c>
      <c r="K8" s="65" t="n"/>
    </row>
    <row r="9" ht="44.4" customHeight="1" s="123" thickBot="1">
      <c r="C9" s="65" t="n"/>
      <c r="D9" s="72" t="n"/>
      <c r="E9" s="72" t="n"/>
      <c r="F9" s="72" t="n"/>
      <c r="G9" s="72" t="n"/>
      <c r="H9" s="72" t="n"/>
      <c r="I9" s="72" t="n"/>
      <c r="J9" s="73" t="n"/>
      <c r="K9" s="65" t="n"/>
    </row>
    <row r="10" ht="20.4" customHeight="1" s="123" thickTop="1">
      <c r="C10" s="65" t="n"/>
      <c r="D10" s="167">
        <f t="array" ref="D10:J10">DaysAndWeeks+DATE(CalendarYear,12,1)-WEEKDAY(DATE(CalendarYear,12,1),(WeekStart="Mon")+1)+22</f>
        <v/>
      </c>
      <c r="E10" s="167" t="n">
        <v>45649</v>
      </c>
      <c r="F10" s="167" t="n">
        <v>45650</v>
      </c>
      <c r="G10" s="167" t="n">
        <v>45651</v>
      </c>
      <c r="H10" s="167" t="n">
        <v>45652</v>
      </c>
      <c r="I10" s="167" t="n">
        <v>45653</v>
      </c>
      <c r="J10" s="168" t="n">
        <v>45654</v>
      </c>
      <c r="K10" s="65" t="n"/>
    </row>
    <row r="11" ht="44.4" customHeight="1" s="123" thickBot="1">
      <c r="C11" s="65" t="n"/>
      <c r="D11" s="72" t="n"/>
      <c r="E11" s="72" t="n"/>
      <c r="F11" s="72" t="n"/>
      <c r="G11" s="72" t="n"/>
      <c r="H11" s="72" t="n"/>
      <c r="I11" s="72" t="n"/>
      <c r="J11" s="73" t="n"/>
      <c r="K11" s="65" t="n"/>
    </row>
    <row r="12" ht="20.4" customHeight="1" s="123" thickTop="1">
      <c r="C12" s="65" t="n"/>
      <c r="D12" s="167">
        <f t="array" ref="D12:J12">DaysAndWeeks+DATE(CalendarYear,12,1)-WEEKDAY(DATE(CalendarYear,12,1),(WeekStart="Mon")+1)+29</f>
        <v/>
      </c>
      <c r="E12" s="167" t="n">
        <v>45656</v>
      </c>
      <c r="F12" s="167" t="n">
        <v>45657</v>
      </c>
      <c r="G12" s="167" t="n">
        <v>45658</v>
      </c>
      <c r="H12" s="167" t="n">
        <v>45659</v>
      </c>
      <c r="I12" s="167" t="n">
        <v>45660</v>
      </c>
      <c r="J12" s="168" t="n">
        <v>45661</v>
      </c>
      <c r="K12" s="65" t="n"/>
    </row>
    <row r="13" ht="44.4" customHeight="1" s="123" thickBot="1">
      <c r="C13" s="65" t="n"/>
      <c r="D13" s="72" t="n"/>
      <c r="E13" s="72" t="n"/>
      <c r="F13" s="72" t="n"/>
      <c r="G13" s="72" t="n"/>
      <c r="H13" s="72" t="n"/>
      <c r="I13" s="72" t="n"/>
      <c r="J13" s="73" t="n"/>
      <c r="K13" s="65" t="n"/>
    </row>
    <row r="14" ht="20.4" customHeight="1" s="123" thickTop="1">
      <c r="C14" s="65" t="n"/>
      <c r="D14" s="167">
        <f t="array" ref="D14:E14">DaysAndWeeks+DATE(CalendarYear,12,1)-WEEKDAY(DATE(CalendarYear,12,1),(WeekStart="Mon")+1)+36</f>
        <v/>
      </c>
      <c r="E14" s="167" t="n">
        <v>45663</v>
      </c>
      <c r="F14" s="117" t="inlineStr">
        <is>
          <t>NOTES:</t>
        </is>
      </c>
      <c r="G14" s="119" t="n"/>
      <c r="J14" s="144" t="n"/>
      <c r="K14" s="65" t="n"/>
    </row>
    <row r="15" ht="44.4" customHeight="1" s="123" thickBot="1">
      <c r="C15" s="65" t="n"/>
      <c r="D15" s="72" t="n"/>
      <c r="E15" s="72" t="n"/>
      <c r="F15" s="136" t="n"/>
      <c r="G15" s="136" t="n"/>
      <c r="H15" s="136" t="n"/>
      <c r="I15" s="136" t="n"/>
      <c r="J15" s="137" t="n"/>
      <c r="K15" s="65" t="n"/>
    </row>
    <row r="16" ht="36.45" customHeight="1" s="123" thickTop="1"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A1" showDropDown="0" showInputMessage="1" showErrorMessage="1" allowBlank="0" prompt="December month calendar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2023-08-17T12:39:55Z</dcterms:created>
  <dcterms:modified xmlns:dcterms="http://purl.org/dc/terms/" xmlns:xsi="http://www.w3.org/2001/XMLSchema-instance" xsi:type="dcterms:W3CDTF">2023-12-29T20:40:46Z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0x01010079F111ED35F8CC479449609E8A0923A6</vt:lpwstr>
  </property>
  <property name="MediaServiceImageTags" fmtid="{D5CDD505-2E9C-101B-9397-08002B2CF9AE}" pid="3">
    <vt:lpwstr xmlns:vt="http://schemas.openxmlformats.org/officeDocument/2006/docPropsVTypes"/>
  </property>
</Properties>
</file>