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do.corradi\Desktop\limpeza 2025 salva\DRE e ORÇAMENTO\"/>
    </mc:Choice>
  </mc:AlternateContent>
  <xr:revisionPtr revIDLastSave="0" documentId="13_ncr:1_{00E0F877-C0A6-4D11-B7F9-0D5DAE3820F3}" xr6:coauthVersionLast="47" xr6:coauthVersionMax="47" xr10:uidLastSave="{00000000-0000-0000-0000-000000000000}"/>
  <bookViews>
    <workbookView xWindow="-108" yWindow="-108" windowWidth="23256" windowHeight="12456" activeTab="1" xr2:uid="{58CBC424-A6C1-4CC0-BA69-5FC283A6FC56}"/>
  </bookViews>
  <sheets>
    <sheet name="Planilha1" sheetId="1" r:id="rId1"/>
    <sheet name="NOvo modelo DRE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J20" i="1" l="1"/>
  <c r="J19" i="1"/>
  <c r="J18" i="1"/>
  <c r="J17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Colalillo</author>
    <author>Acer</author>
  </authors>
  <commentList>
    <comment ref="F3" authorId="0" shapeId="0" xr:uid="{650233C7-2B6D-461B-993E-3F18A2A1CD92}">
      <text>
        <r>
          <rPr>
            <b/>
            <sz val="9"/>
            <color indexed="81"/>
            <rFont val="Segoe UI"/>
            <family val="2"/>
          </rPr>
          <t>Ricardo Corradi:</t>
        </r>
        <r>
          <rPr>
            <sz val="9"/>
            <color indexed="81"/>
            <rFont val="Segoe UI"/>
            <family val="2"/>
          </rPr>
          <t xml:space="preserve">
coluna U</t>
        </r>
      </text>
    </comment>
    <comment ref="G3" authorId="0" shapeId="0" xr:uid="{277F5C87-1A77-4AC5-B6ED-2A4317B34192}">
      <text>
        <r>
          <rPr>
            <b/>
            <sz val="9"/>
            <color indexed="81"/>
            <rFont val="Segoe UI"/>
            <family val="2"/>
          </rPr>
          <t>Ricardo Corradi:</t>
        </r>
        <r>
          <rPr>
            <sz val="9"/>
            <color indexed="81"/>
            <rFont val="Segoe UI"/>
            <family val="2"/>
          </rPr>
          <t xml:space="preserve">
Coluna W da planilha</t>
        </r>
      </text>
    </comment>
    <comment ref="B13" authorId="1" shapeId="0" xr:uid="{CFA58908-F9C2-4568-A3A7-BD5D9E9CC51A}">
      <text>
        <r>
          <rPr>
            <b/>
            <sz val="9"/>
            <rFont val="Segoe UI"/>
            <family val="2"/>
          </rPr>
          <t>Acer:</t>
        </r>
        <r>
          <rPr>
            <sz val="9"/>
            <rFont val="Segoe UI"/>
            <family val="2"/>
          </rPr>
          <t xml:space="preserve">
PIS/COFINS/DAS
</t>
        </r>
      </text>
    </comment>
  </commentList>
</comments>
</file>

<file path=xl/sharedStrings.xml><?xml version="1.0" encoding="utf-8"?>
<sst xmlns="http://schemas.openxmlformats.org/spreadsheetml/2006/main" count="306" uniqueCount="263">
  <si>
    <t>Plano de Contas</t>
  </si>
  <si>
    <t>ABA vwConsultorVendaCorporativa</t>
  </si>
  <si>
    <t>ABA Lista cod produto</t>
  </si>
  <si>
    <t>ID</t>
  </si>
  <si>
    <t>OperCodigo</t>
  </si>
  <si>
    <t>ProdCodigo</t>
  </si>
  <si>
    <t>(=) 1</t>
  </si>
  <si>
    <t>Receita Total</t>
  </si>
  <si>
    <t>(=) 1.1</t>
  </si>
  <si>
    <t>Venda total de produtos</t>
  </si>
  <si>
    <t>(+) 1.1.1</t>
  </si>
  <si>
    <t>Venda Linha Coletor</t>
  </si>
  <si>
    <t>pela planilha de venda corporativa</t>
  </si>
  <si>
    <t>OperCodigo 6, 7, 8 e 10 não somar no faturamento</t>
  </si>
  <si>
    <t>vide aba Lista cod produto</t>
  </si>
  <si>
    <t>COLUNA AK</t>
  </si>
  <si>
    <t>(+)1.1.2</t>
  </si>
  <si>
    <t>Venda Linha Lençol</t>
  </si>
  <si>
    <t>(+) 1.1.3</t>
  </si>
  <si>
    <t>Venda Linha Suporte</t>
  </si>
  <si>
    <t>(+)1.1.4</t>
  </si>
  <si>
    <t>Venda Linha Saco</t>
  </si>
  <si>
    <t>1.2</t>
  </si>
  <si>
    <t>Venda de Aparas</t>
  </si>
  <si>
    <t>(-) 2</t>
  </si>
  <si>
    <t xml:space="preserve">(-) Devoluções/Cancelamentos </t>
  </si>
  <si>
    <t>Não tem nada ainda. Diexa em branco  e depois fazemos o vínculo</t>
  </si>
  <si>
    <t>(-) 3</t>
  </si>
  <si>
    <t>(-) Impostos s/ Vendas</t>
  </si>
  <si>
    <t>Pela ABA de Contas a pagar</t>
  </si>
  <si>
    <t>Somar as Contas contábeis 81;82;85;89;80;347;346;384 pela coluna ParcValorParcela (W)</t>
  </si>
  <si>
    <t>IMPUTADO NO Budget, fazer uma base pois o imposto não é apurado durante o mês, então lançar 4,7% do faturamento no mês até se lançar o valor total a ser pago de imposto.</t>
  </si>
  <si>
    <t>incluir 83 e 84</t>
  </si>
  <si>
    <t>(-) Impostos s/ Vendas ST</t>
  </si>
  <si>
    <t>(=) 4 =&gt; 1-2-3</t>
  </si>
  <si>
    <t>(=) Receita Líquida</t>
  </si>
  <si>
    <t>(=) (-) 5 =&gt; 5.1+5.2+5.3+5.4+5.5+5.6+5.7</t>
  </si>
  <si>
    <t>(-) Custos Variáveis</t>
  </si>
  <si>
    <t>(=) 5.1</t>
  </si>
  <si>
    <t>Custo Produto Vendido [CPV]</t>
  </si>
  <si>
    <t>(-) 5.1.1</t>
  </si>
  <si>
    <t>Custo Com Linha Coletor</t>
  </si>
  <si>
    <t>pela aba de venda corporativa</t>
  </si>
  <si>
    <t>QUANTIDADE X CUSTO MÉDIO Trazer custo pela coluna  PVI_CUSTOMEDIO (AB) exceto os cod de venda 6,7,8 e 10</t>
  </si>
  <si>
    <t>(-)5.1.2</t>
  </si>
  <si>
    <t>Custo Com Linha Lençol</t>
  </si>
  <si>
    <t>QUANTIDADE X CUSTO MÉDIO Trazer custo pela coluna  PVI_CUSTOMEDIO (AB) exceto os cod de venda 6,7,8 e 10 (PRECISA MULTIPLICAR O TOTAL POR 1,0356</t>
  </si>
  <si>
    <t>(-)5.1.3</t>
  </si>
  <si>
    <t>Custo Com Linha TNT</t>
  </si>
  <si>
    <t>(-)5.1.4</t>
  </si>
  <si>
    <t>Custo Com Linha Suporte</t>
  </si>
  <si>
    <t>(-)5.1.5</t>
  </si>
  <si>
    <t>Custo com Linha Saco</t>
  </si>
  <si>
    <t>(=) 5.2</t>
  </si>
  <si>
    <t>Perdas na Produção (0,20%)</t>
  </si>
  <si>
    <t>Ainda não tenho de onde puxar Deixar em branco PENDENTE notas de perdas precisa somar</t>
  </si>
  <si>
    <t>(=) 5.3</t>
  </si>
  <si>
    <t>Frete s/ Vendas (5,%)</t>
  </si>
  <si>
    <t>somar coluna TOTFRETEEXTRA Coluna J (porém repete o valor, considerar apena 1 por pedido) MENOS A COLUNA I (TOTFRETE)</t>
  </si>
  <si>
    <t>(=) 5.4</t>
  </si>
  <si>
    <t>Comissões s/ Vendas (2,80%)</t>
  </si>
  <si>
    <t>Somar coluna ComissaoValor coluna AP</t>
  </si>
  <si>
    <t>(=) 5.5</t>
  </si>
  <si>
    <t>Outros custos Variáveis (0,0%)</t>
  </si>
  <si>
    <t>Contas a pagar</t>
  </si>
  <si>
    <t>conta 88  (coluna ParcValorParcela W)</t>
  </si>
  <si>
    <t>(=) 5.6</t>
  </si>
  <si>
    <t>Serviços de Terceiro Agregado ao Produto</t>
  </si>
  <si>
    <t>deixar em branco</t>
  </si>
  <si>
    <t>(=) 5.7</t>
  </si>
  <si>
    <t>CUSTO DA BONIFICAÇÃO</t>
  </si>
  <si>
    <t>pegar pela planilha de venda corporativa os códigos OperCodigo 6,7,8 e 10</t>
  </si>
  <si>
    <t>Coluna Y x AB (PVI_QTDEPEDIDO x PVI_CUSTOMEDIO)</t>
  </si>
  <si>
    <t>(=) 6 =&gt; 4-5</t>
  </si>
  <si>
    <t xml:space="preserve">(=) Margem de Contribuição </t>
  </si>
  <si>
    <t>Resultado</t>
  </si>
  <si>
    <t>(=) 7</t>
  </si>
  <si>
    <t>(-) Custo Fixo</t>
  </si>
  <si>
    <t>(=+) 7.1</t>
  </si>
  <si>
    <t>Presidência</t>
  </si>
  <si>
    <t>Vide plano do contas do orçamento</t>
  </si>
  <si>
    <t>(=+) 7.2</t>
  </si>
  <si>
    <t>Diretoria</t>
  </si>
  <si>
    <t>(=+) 7.3</t>
  </si>
  <si>
    <t>Produção</t>
  </si>
  <si>
    <t>(=+) 7.4</t>
  </si>
  <si>
    <t>Comercial</t>
  </si>
  <si>
    <t>(=+) 7.5</t>
  </si>
  <si>
    <t>Administrativo</t>
  </si>
  <si>
    <t>(=) 8</t>
  </si>
  <si>
    <t xml:space="preserve">(=) Resultado Operacional </t>
  </si>
  <si>
    <t>resultado</t>
  </si>
  <si>
    <t>(=) 9 = 7/%6</t>
  </si>
  <si>
    <t>Ponto de Equilibrio Operacional</t>
  </si>
  <si>
    <t>PEGAR PELA ABA  FINANCEIRO - E OS DADOS PELA vmConsultorHistoricoCC</t>
  </si>
  <si>
    <t>(=) 10</t>
  </si>
  <si>
    <t>(+) Receitas Financeiras</t>
  </si>
  <si>
    <t>294 (297 a 306)</t>
  </si>
  <si>
    <t>(=) 11</t>
  </si>
  <si>
    <t>(-) Despesas Financeiras</t>
  </si>
  <si>
    <t>308 (310 a 330)</t>
  </si>
  <si>
    <t>(=) 12 = 8+10-11</t>
  </si>
  <si>
    <t>(=) Resultado Extra-Operacional</t>
  </si>
  <si>
    <t>(=) 13</t>
  </si>
  <si>
    <t>(-) IRPJ e CSLL</t>
  </si>
  <si>
    <t>345 (346 a 347)</t>
  </si>
  <si>
    <t>(=) 14 = 12-13</t>
  </si>
  <si>
    <t>(=) Resultado Liquido (após deduções)</t>
  </si>
  <si>
    <t>(=) 15</t>
  </si>
  <si>
    <t>(-) Investimentos e Patrimônio</t>
  </si>
  <si>
    <t>350 (352 a 357)</t>
  </si>
  <si>
    <t>(=) 16</t>
  </si>
  <si>
    <t>(-) Empréstimos</t>
  </si>
  <si>
    <t>358 (359 a 363)</t>
  </si>
  <si>
    <t>(=) 17</t>
  </si>
  <si>
    <t>(-) Parcelamentos Tributários</t>
  </si>
  <si>
    <t>(=) 18</t>
  </si>
  <si>
    <t>Transferência de Numerário</t>
  </si>
  <si>
    <t>364 (365 a 369 mais a 375)</t>
  </si>
  <si>
    <t>(=) 19 =&gt; 14-15-16-17-18</t>
  </si>
  <si>
    <t>(=) Resultado de Caixa</t>
  </si>
  <si>
    <t>conta</t>
  </si>
  <si>
    <t>PONTO EQUILÍBRIO OPERACIONAL</t>
  </si>
  <si>
    <t>PONTO EQUILÍBRIO FINANCEIRO</t>
  </si>
  <si>
    <t>PONTO EQUILÍBRIO ECONÔMICO</t>
  </si>
  <si>
    <t>FATURAMENTO REALIZADO</t>
  </si>
  <si>
    <t>FATURAMENTO PREVISTO</t>
  </si>
  <si>
    <t>FINANCEIRO FAZER PELA ABA FINANCEIRO</t>
  </si>
  <si>
    <t>RECEITA BRUTA</t>
  </si>
  <si>
    <t> (-) Devoluções/Cancelamentos</t>
  </si>
  <si>
    <t> Venda total de produtos</t>
  </si>
  <si>
    <t> (-) Impostos s/ Vendas</t>
  </si>
  <si>
    <t> (=) Receita Líquida</t>
  </si>
  <si>
    <t> (-) Custos Variáveis</t>
  </si>
  <si>
    <t> Custo Produto Vendido [CPV]</t>
  </si>
  <si>
    <t> Custo de Aparas</t>
  </si>
  <si>
    <t> (+) Ganhos na Produção</t>
  </si>
  <si>
    <t> (-) Perdas na Produção</t>
  </si>
  <si>
    <t> Custo de Bonificação</t>
  </si>
  <si>
    <t> Despesas de Carga</t>
  </si>
  <si>
    <t> Frete s/ Vendas (5,%)</t>
  </si>
  <si>
    <t> Outros custos Variáveis (0,0%)</t>
  </si>
  <si>
    <t> (=) Margem de Contribuição</t>
  </si>
  <si>
    <t> (-) Custo Fixo</t>
  </si>
  <si>
    <t> (=) Resultado Operacional</t>
  </si>
  <si>
    <t> Ponto de Equilibrio Operacional</t>
  </si>
  <si>
    <t> (+) Receitas Financeiras</t>
  </si>
  <si>
    <t> (-) Despesas Financeiras</t>
  </si>
  <si>
    <t> (-) Despesas Judiciais</t>
  </si>
  <si>
    <t> (=) Resultado Extra-Operacional</t>
  </si>
  <si>
    <t> (-) IRPJ e CSLL</t>
  </si>
  <si>
    <t> (=) Resultado Liquido (após deduções)</t>
  </si>
  <si>
    <t> (-) Lucros Distribuídos aos Sócios</t>
  </si>
  <si>
    <t> (-) Investimentos e Patrimônio</t>
  </si>
  <si>
    <t> (-) Parcelamento Tributário</t>
  </si>
  <si>
    <t> (-)  Empréstimos</t>
  </si>
  <si>
    <t> (-)  Direitos + Aquisições</t>
  </si>
  <si>
    <t> (-) Transferência de Numerário</t>
  </si>
  <si>
    <t> (=) Resultado de Caixa</t>
  </si>
  <si>
    <t>87,88, 89, 90, 91, 3485, 406, 407, 408, 409, 410, 3484, 550, 551, 552, 553, 3486, 92,93, 94, 95</t>
  </si>
  <si>
    <t>80, 81, 447, 448, 449, 450, 503, 504, 3150, 3151</t>
  </si>
  <si>
    <t>Venda Linha TNT</t>
  </si>
  <si>
    <t>486, 487, 488, 489,312425, 513, 514</t>
  </si>
  <si>
    <t>Venda Linha Humper</t>
  </si>
  <si>
    <t>70, 71, 72, 73, 3166, 3167, 3168,3169</t>
  </si>
  <si>
    <t>Venda linha Óbito</t>
  </si>
  <si>
    <t>60, 61, 62, 63, 64</t>
  </si>
  <si>
    <t>Venda Linha Saco Infectante</t>
  </si>
  <si>
    <t xml:space="preserve">50, 51, 52, 53, 54, 65, 66, 67, 68, 69, </t>
  </si>
  <si>
    <t>Venda Linha Mascara</t>
  </si>
  <si>
    <t>23245, 1213</t>
  </si>
  <si>
    <t>soma dos produtos</t>
  </si>
  <si>
    <t>Venda de aparas</t>
  </si>
  <si>
    <t>bonificações +receita total</t>
  </si>
  <si>
    <t>FRETE RECEBIDO</t>
  </si>
  <si>
    <t>Venda corporativa, coluna "I" de índio</t>
  </si>
  <si>
    <t>Venda total de produtos +Aparas+Frete Recebido</t>
  </si>
  <si>
    <t>(-) Impostos ICMS ST</t>
  </si>
  <si>
    <t> Receita de Venda Total</t>
  </si>
  <si>
    <t>planilha Pedido Excecoes COD 2949 e 1949  Colona NA Observar cfop 1202,22,02,2411</t>
  </si>
  <si>
    <t>Somar as Contas contábeis 81;82;85;89;80;347;346;384 pela coluna ParcValorParcela (W) INCLUIR A 84</t>
  </si>
  <si>
    <t>CONTA 83</t>
  </si>
  <si>
    <t>COLOCAR SÓ A 83</t>
  </si>
  <si>
    <t>(=) 2</t>
  </si>
  <si>
    <t>(-) 5</t>
  </si>
  <si>
    <t>(-) 6</t>
  </si>
  <si>
    <t>VENDA CORPORATIVA, COLUNA "AH" PVI_VLRICMSST</t>
  </si>
  <si>
    <t>PRECISA CONFERIR SE O VALOR VAI BATER ENTRE (1-2+3) = (4)</t>
  </si>
  <si>
    <t>(=) 4.1</t>
  </si>
  <si>
    <t>(+) 4.1.1</t>
  </si>
  <si>
    <t>(+) 4.1.2</t>
  </si>
  <si>
    <t>(+) 4.1.3</t>
  </si>
  <si>
    <t>(+) 4.1.4</t>
  </si>
  <si>
    <t>(+) 4.1.5</t>
  </si>
  <si>
    <t>(+) 4.1.6</t>
  </si>
  <si>
    <t>(+) 4.1.7</t>
  </si>
  <si>
    <t>(+) 4.1.8</t>
  </si>
  <si>
    <t>(=) 4.2</t>
  </si>
  <si>
    <t>(=) 4.3</t>
  </si>
  <si>
    <t>Custo Linha Coletor</t>
  </si>
  <si>
    <t>Custo Linha Lençol</t>
  </si>
  <si>
    <t>Custo Linha TNT</t>
  </si>
  <si>
    <t>Custo Linha Suporte</t>
  </si>
  <si>
    <t>Custo Linha Humper</t>
  </si>
  <si>
    <t>Custo linha Óbito</t>
  </si>
  <si>
    <t>Custo Linha Saco Infectante</t>
  </si>
  <si>
    <t>Custo Linha Mascara</t>
  </si>
  <si>
    <t>Gestão da Qualidade</t>
  </si>
  <si>
    <t>Gestão de RH</t>
  </si>
  <si>
    <t>Gestão Administrativa</t>
  </si>
  <si>
    <t>15 + 26</t>
  </si>
  <si>
    <t>64+65+66+67+68+69</t>
  </si>
  <si>
    <t>Gestão Logisitca</t>
  </si>
  <si>
    <t>23+31+10</t>
  </si>
  <si>
    <t xml:space="preserve"> Comissões s/ Vendas </t>
  </si>
  <si>
    <t>7 (=) (1-2+3-5-6) OU (4+3-5-6)</t>
  </si>
  <si>
    <t>(-) 8</t>
  </si>
  <si>
    <t>(=) (-) 8.1</t>
  </si>
  <si>
    <t>(-)8.1.1</t>
  </si>
  <si>
    <t>(-)8.1.2</t>
  </si>
  <si>
    <t>(-)8.1.3</t>
  </si>
  <si>
    <t>(-)8.1.4</t>
  </si>
  <si>
    <t>(-)8.1.5</t>
  </si>
  <si>
    <t>(-)8.1.6</t>
  </si>
  <si>
    <t>(-)8.1.7</t>
  </si>
  <si>
    <t>(-)8.1.8</t>
  </si>
  <si>
    <t>(-) (=) 8.2</t>
  </si>
  <si>
    <t>(-) (=) 8.3</t>
  </si>
  <si>
    <t>(-) (=) 8.4</t>
  </si>
  <si>
    <t>(-) (=) 8.5</t>
  </si>
  <si>
    <t>(-) (=) 8.6</t>
  </si>
  <si>
    <t>(-) (=) 8.7</t>
  </si>
  <si>
    <t>(-) (=) 8.8</t>
  </si>
  <si>
    <t>(-) (=) 8.9</t>
  </si>
  <si>
    <t>(=) 9 (7-8)</t>
  </si>
  <si>
    <t>(=+)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</si>
  <si>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</si>
  <si>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</si>
  <si>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</si>
  <si>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</si>
  <si>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</si>
  <si>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</si>
  <si>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</si>
  <si>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</si>
  <si>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</si>
  <si>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</si>
  <si>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(=) 11 (9-10)</t>
  </si>
  <si>
    <t>idem ao que já tem</t>
  </si>
  <si>
    <t>Gestão da Presidência</t>
  </si>
  <si>
    <t>Gestão da Diretoria</t>
  </si>
  <si>
    <t>Gestão de Compras</t>
  </si>
  <si>
    <t> Gestão da Produção</t>
  </si>
  <si>
    <t>Gestão Comercial</t>
  </si>
  <si>
    <t>Gestão Executivos</t>
  </si>
  <si>
    <t>VERIFICAR SE 83 ESTÁ SOMANDO E INCLUIR A 84</t>
  </si>
  <si>
    <t>venda coporativa cod 6, 7, 8 e 10 da coluna U, pegar o valor pela AK</t>
  </si>
  <si>
    <t>(=) 1 (2+3+4)</t>
  </si>
  <si>
    <t>(=) 4.4</t>
  </si>
  <si>
    <t>RECEITA DE ST</t>
  </si>
  <si>
    <t>(=) 4 (4.1+4.2+4.3+4.4)</t>
  </si>
  <si>
    <t>(+) Bonificações/amostras</t>
  </si>
  <si>
    <t>fazer pelo código do produto igual as vendas;</t>
  </si>
  <si>
    <t>5 (unidade orçamentária)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</si>
</sst>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3"/>
      <color theme="1"/>
      <name val="Aptos Narrow"/>
      <family val="2"/>
      <scheme val="minor"/>
    </font>
    <font>
      <b/>
      <sz val="13"/>
      <color rgb="FF555555"/>
      <name val="Arial"/>
      <family val="2"/>
    </font>
    <font>
      <sz val="10"/>
      <name val="Aptos Display"/>
      <family val="2"/>
      <scheme val="major"/>
    </font>
    <font>
      <sz val="11"/>
      <color rgb="FF555555"/>
      <name val="Arial"/>
      <family val="2"/>
    </font>
    <font>
      <sz val="10"/>
      <color rgb="FF555555"/>
      <name val="Arial"/>
      <family val="2"/>
    </font>
    <font>
      <sz val="8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E5FFF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EB"/>
        <bgColor indexed="64"/>
      </patternFill>
    </fill>
    <fill>
      <patternFill patternType="solid">
        <fgColor rgb="FFD1FFE6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2" xfId="0" applyFont="1" applyFill="1" applyBorder="1"/>
    <xf numFmtId="0" fontId="2" fillId="4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3" borderId="3" xfId="0" applyFont="1" applyFill="1" applyBorder="1"/>
    <xf numFmtId="0" fontId="5" fillId="7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left"/>
    </xf>
    <xf numFmtId="0" fontId="7" fillId="9" borderId="0" xfId="0" applyFont="1" applyFill="1"/>
    <xf numFmtId="0" fontId="6" fillId="8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6" fillId="11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12" borderId="3" xfId="0" applyFill="1" applyBorder="1"/>
    <xf numFmtId="0" fontId="0" fillId="10" borderId="4" xfId="0" applyFill="1" applyBorder="1" applyAlignment="1">
      <alignment horizontal="left"/>
    </xf>
    <xf numFmtId="0" fontId="3" fillId="13" borderId="4" xfId="0" applyFont="1" applyFill="1" applyBorder="1" applyAlignment="1">
      <alignment horizontal="left"/>
    </xf>
    <xf numFmtId="0" fontId="1" fillId="0" borderId="0" xfId="0" applyFont="1"/>
    <xf numFmtId="0" fontId="5" fillId="0" borderId="0" xfId="0" applyFont="1"/>
    <xf numFmtId="0" fontId="3" fillId="13" borderId="4" xfId="0" quotePrefix="1" applyFont="1" applyFill="1" applyBorder="1" applyAlignment="1">
      <alignment horizontal="left"/>
    </xf>
    <xf numFmtId="0" fontId="3" fillId="13" borderId="4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4" borderId="4" xfId="0" applyFont="1" applyFill="1" applyBorder="1" applyAlignment="1">
      <alignment horizontal="left"/>
    </xf>
    <xf numFmtId="0" fontId="3" fillId="15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14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0" fillId="10" borderId="0" xfId="0" applyFill="1"/>
    <xf numFmtId="0" fontId="6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5" borderId="6" xfId="0" applyFont="1" applyFill="1" applyBorder="1" applyAlignment="1">
      <alignment vertical="center"/>
    </xf>
    <xf numFmtId="0" fontId="8" fillId="14" borderId="6" xfId="0" applyFont="1" applyFill="1" applyBorder="1" applyAlignment="1">
      <alignment vertical="center"/>
    </xf>
    <xf numFmtId="0" fontId="0" fillId="0" borderId="7" xfId="0" applyBorder="1"/>
    <xf numFmtId="0" fontId="3" fillId="16" borderId="8" xfId="0" applyFont="1" applyFill="1" applyBorder="1" applyAlignment="1">
      <alignment vertical="center"/>
    </xf>
    <xf numFmtId="0" fontId="3" fillId="16" borderId="9" xfId="0" applyFont="1" applyFill="1" applyBorder="1" applyAlignment="1">
      <alignment vertical="center"/>
    </xf>
    <xf numFmtId="0" fontId="3" fillId="16" borderId="10" xfId="0" applyFont="1" applyFill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4" fillId="17" borderId="11" xfId="0" applyFont="1" applyFill="1" applyBorder="1" applyAlignment="1">
      <alignment horizontal="center" vertical="center" wrapText="1"/>
    </xf>
    <xf numFmtId="0" fontId="14" fillId="18" borderId="11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/>
    </xf>
    <xf numFmtId="0" fontId="17" fillId="17" borderId="1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19" borderId="0" xfId="0" applyFill="1"/>
    <xf numFmtId="10" fontId="0" fillId="0" borderId="0" xfId="1" applyNumberFormat="1" applyFont="1"/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left" vertical="center" wrapText="1"/>
    </xf>
    <xf numFmtId="0" fontId="14" fillId="19" borderId="11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4CDF-BF25-4606-BEA2-2A81711AEA81}">
  <dimension ref="A2:N54"/>
  <sheetViews>
    <sheetView workbookViewId="0">
      <selection activeCell="B12" sqref="B12"/>
    </sheetView>
  </sheetViews>
  <sheetFormatPr defaultRowHeight="14.4" x14ac:dyDescent="0.3"/>
  <cols>
    <col min="1" max="1" width="30.77734375" bestFit="1" customWidth="1"/>
    <col min="2" max="2" width="37.21875" bestFit="1" customWidth="1"/>
    <col min="5" max="5" width="12.6640625" customWidth="1"/>
    <col min="6" max="6" width="67.5546875" bestFit="1" customWidth="1"/>
    <col min="7" max="7" width="21.88671875" bestFit="1" customWidth="1"/>
  </cols>
  <sheetData>
    <row r="2" spans="1:14" x14ac:dyDescent="0.3">
      <c r="C2" s="61" t="s">
        <v>0</v>
      </c>
      <c r="D2" s="61"/>
      <c r="E2" s="61"/>
      <c r="F2" s="1" t="s">
        <v>1</v>
      </c>
      <c r="G2" s="2" t="s">
        <v>2</v>
      </c>
    </row>
    <row r="3" spans="1:14" x14ac:dyDescent="0.3">
      <c r="C3" s="3" t="s">
        <v>3</v>
      </c>
      <c r="D3" s="3" t="s">
        <v>3</v>
      </c>
      <c r="E3" s="3" t="s">
        <v>3</v>
      </c>
      <c r="F3" s="4" t="s">
        <v>4</v>
      </c>
      <c r="G3" s="5" t="s">
        <v>5</v>
      </c>
    </row>
    <row r="4" spans="1:14" ht="15.6" x14ac:dyDescent="0.3">
      <c r="A4" s="6" t="s">
        <v>6</v>
      </c>
      <c r="B4" s="7" t="s">
        <v>7</v>
      </c>
    </row>
    <row r="5" spans="1:14" ht="15.6" x14ac:dyDescent="0.3">
      <c r="A5" s="6"/>
      <c r="B5" s="7"/>
    </row>
    <row r="6" spans="1:14" x14ac:dyDescent="0.3">
      <c r="A6" s="6" t="s">
        <v>8</v>
      </c>
      <c r="B6" s="8" t="s">
        <v>9</v>
      </c>
    </row>
    <row r="7" spans="1:14" x14ac:dyDescent="0.3">
      <c r="A7" s="6" t="s">
        <v>10</v>
      </c>
      <c r="B7" s="9" t="s">
        <v>11</v>
      </c>
      <c r="C7" s="56" t="s">
        <v>12</v>
      </c>
      <c r="D7" s="57"/>
      <c r="E7" s="57"/>
      <c r="F7" s="10" t="s">
        <v>13</v>
      </c>
      <c r="G7" t="s">
        <v>14</v>
      </c>
      <c r="H7" t="s">
        <v>15</v>
      </c>
    </row>
    <row r="8" spans="1:14" x14ac:dyDescent="0.3">
      <c r="A8" s="6" t="s">
        <v>16</v>
      </c>
      <c r="B8" s="9" t="s">
        <v>17</v>
      </c>
      <c r="C8" s="57"/>
      <c r="D8" s="57"/>
      <c r="E8" s="57"/>
      <c r="F8" s="10" t="s">
        <v>13</v>
      </c>
      <c r="G8" t="s">
        <v>14</v>
      </c>
      <c r="H8" t="s">
        <v>15</v>
      </c>
    </row>
    <row r="9" spans="1:14" x14ac:dyDescent="0.3">
      <c r="A9" s="6" t="s">
        <v>18</v>
      </c>
      <c r="B9" s="9" t="s">
        <v>19</v>
      </c>
      <c r="C9" s="57"/>
      <c r="D9" s="57"/>
      <c r="E9" s="57"/>
      <c r="F9" s="10" t="s">
        <v>13</v>
      </c>
      <c r="G9" t="s">
        <v>14</v>
      </c>
      <c r="H9" t="s">
        <v>15</v>
      </c>
    </row>
    <row r="10" spans="1:14" x14ac:dyDescent="0.3">
      <c r="A10" s="6" t="s">
        <v>20</v>
      </c>
      <c r="B10" s="9" t="s">
        <v>21</v>
      </c>
      <c r="C10" s="57"/>
      <c r="D10" s="57"/>
      <c r="E10" s="57"/>
      <c r="F10" s="10" t="s">
        <v>13</v>
      </c>
      <c r="G10" t="s">
        <v>14</v>
      </c>
      <c r="H10" t="s">
        <v>15</v>
      </c>
    </row>
    <row r="11" spans="1:14" x14ac:dyDescent="0.3">
      <c r="A11" s="6" t="s">
        <v>22</v>
      </c>
      <c r="B11" s="11" t="s">
        <v>23</v>
      </c>
      <c r="C11" s="57"/>
      <c r="D11" s="57"/>
      <c r="E11" s="57"/>
      <c r="F11" s="10" t="s">
        <v>13</v>
      </c>
      <c r="G11" t="s">
        <v>14</v>
      </c>
      <c r="H11" t="s">
        <v>15</v>
      </c>
    </row>
    <row r="12" spans="1:14" x14ac:dyDescent="0.3">
      <c r="A12" s="6" t="s">
        <v>24</v>
      </c>
      <c r="B12" s="12" t="s">
        <v>25</v>
      </c>
      <c r="F12" s="13" t="s">
        <v>26</v>
      </c>
    </row>
    <row r="13" spans="1:14" ht="58.2" customHeight="1" x14ac:dyDescent="0.3">
      <c r="A13" s="6" t="s">
        <v>27</v>
      </c>
      <c r="B13" s="14" t="s">
        <v>28</v>
      </c>
      <c r="C13" s="62" t="s">
        <v>29</v>
      </c>
      <c r="D13" s="62"/>
      <c r="E13" s="62"/>
      <c r="F13" s="16" t="s">
        <v>30</v>
      </c>
      <c r="H13" s="55" t="s">
        <v>31</v>
      </c>
      <c r="I13" s="55"/>
      <c r="J13" s="55"/>
      <c r="K13" s="55"/>
      <c r="L13" s="55"/>
      <c r="N13" s="17" t="s">
        <v>32</v>
      </c>
    </row>
    <row r="14" spans="1:14" ht="58.2" customHeight="1" x14ac:dyDescent="0.3">
      <c r="A14" s="6"/>
      <c r="B14" s="14" t="s">
        <v>33</v>
      </c>
      <c r="C14" s="15">
        <v>83</v>
      </c>
      <c r="D14" s="15"/>
      <c r="E14" s="15"/>
      <c r="F14" s="16"/>
      <c r="H14" s="18"/>
      <c r="I14" s="18"/>
      <c r="J14" s="18"/>
      <c r="K14" s="18"/>
      <c r="L14" s="18"/>
      <c r="N14" s="17"/>
    </row>
    <row r="15" spans="1:14" x14ac:dyDescent="0.3">
      <c r="A15" s="6" t="s">
        <v>34</v>
      </c>
      <c r="B15" s="19" t="s">
        <v>35</v>
      </c>
    </row>
    <row r="16" spans="1:14" x14ac:dyDescent="0.3">
      <c r="A16" s="15" t="s">
        <v>36</v>
      </c>
      <c r="B16" s="12" t="s">
        <v>37</v>
      </c>
    </row>
    <row r="17" spans="1:10" x14ac:dyDescent="0.3">
      <c r="A17" s="6" t="s">
        <v>38</v>
      </c>
      <c r="B17" s="20" t="s">
        <v>39</v>
      </c>
      <c r="H17" s="21">
        <v>10</v>
      </c>
      <c r="I17" s="21">
        <v>8.4</v>
      </c>
      <c r="J17">
        <f>H17*I17</f>
        <v>84</v>
      </c>
    </row>
    <row r="18" spans="1:10" x14ac:dyDescent="0.3">
      <c r="A18" s="6" t="s">
        <v>40</v>
      </c>
      <c r="B18" s="22" t="s">
        <v>41</v>
      </c>
      <c r="C18" s="56" t="s">
        <v>42</v>
      </c>
      <c r="D18" s="57"/>
      <c r="E18" s="57"/>
      <c r="F18" t="s">
        <v>43</v>
      </c>
      <c r="H18" s="23">
        <v>10</v>
      </c>
      <c r="I18" s="23">
        <v>32</v>
      </c>
      <c r="J18">
        <f>H18*I18</f>
        <v>320</v>
      </c>
    </row>
    <row r="19" spans="1:10" x14ac:dyDescent="0.3">
      <c r="A19" s="6" t="s">
        <v>44</v>
      </c>
      <c r="B19" s="24" t="s">
        <v>45</v>
      </c>
      <c r="C19" s="57"/>
      <c r="D19" s="57"/>
      <c r="E19" s="57"/>
      <c r="F19" t="s">
        <v>46</v>
      </c>
      <c r="H19" s="21">
        <v>10</v>
      </c>
      <c r="I19" s="21">
        <v>18.5</v>
      </c>
      <c r="J19">
        <f>H19*I19</f>
        <v>185</v>
      </c>
    </row>
    <row r="20" spans="1:10" x14ac:dyDescent="0.3">
      <c r="A20" s="6" t="s">
        <v>47</v>
      </c>
      <c r="B20" s="22" t="s">
        <v>48</v>
      </c>
      <c r="C20" s="57"/>
      <c r="D20" s="57"/>
      <c r="E20" s="57"/>
      <c r="F20" t="s">
        <v>43</v>
      </c>
      <c r="H20" s="23">
        <v>10</v>
      </c>
      <c r="I20" s="23">
        <v>13.3</v>
      </c>
      <c r="J20">
        <f>H20*I20</f>
        <v>133</v>
      </c>
    </row>
    <row r="21" spans="1:10" x14ac:dyDescent="0.3">
      <c r="A21" s="6" t="s">
        <v>49</v>
      </c>
      <c r="B21" s="22" t="s">
        <v>50</v>
      </c>
      <c r="C21" s="57"/>
      <c r="D21" s="57"/>
      <c r="E21" s="57"/>
      <c r="F21" t="s">
        <v>43</v>
      </c>
      <c r="J21">
        <f>SUM(J17:J20)</f>
        <v>722</v>
      </c>
    </row>
    <row r="22" spans="1:10" x14ac:dyDescent="0.3">
      <c r="A22" s="6" t="s">
        <v>51</v>
      </c>
      <c r="B22" s="22" t="s">
        <v>52</v>
      </c>
      <c r="C22" s="57"/>
      <c r="D22" s="57"/>
      <c r="E22" s="57"/>
      <c r="F22" t="s">
        <v>43</v>
      </c>
    </row>
    <row r="23" spans="1:10" x14ac:dyDescent="0.3">
      <c r="A23" s="6" t="s">
        <v>53</v>
      </c>
      <c r="B23" s="25" t="s">
        <v>54</v>
      </c>
      <c r="F23" s="26" t="s">
        <v>55</v>
      </c>
    </row>
    <row r="24" spans="1:10" x14ac:dyDescent="0.3">
      <c r="A24" s="6" t="s">
        <v>56</v>
      </c>
      <c r="B24" s="25" t="s">
        <v>57</v>
      </c>
      <c r="C24" s="58" t="s">
        <v>12</v>
      </c>
      <c r="D24" s="58"/>
      <c r="E24" s="58"/>
      <c r="F24" s="26" t="s">
        <v>58</v>
      </c>
    </row>
    <row r="25" spans="1:10" x14ac:dyDescent="0.3">
      <c r="A25" s="6" t="s">
        <v>59</v>
      </c>
      <c r="B25" s="25" t="s">
        <v>60</v>
      </c>
      <c r="C25" s="58" t="s">
        <v>12</v>
      </c>
      <c r="D25" s="58"/>
      <c r="E25" s="58"/>
      <c r="F25" t="s">
        <v>61</v>
      </c>
    </row>
    <row r="26" spans="1:10" x14ac:dyDescent="0.3">
      <c r="A26" s="6" t="s">
        <v>62</v>
      </c>
      <c r="B26" s="25" t="s">
        <v>63</v>
      </c>
      <c r="C26" s="59" t="s">
        <v>64</v>
      </c>
      <c r="D26" s="59"/>
      <c r="E26" s="59"/>
      <c r="F26" s="27" t="s">
        <v>65</v>
      </c>
    </row>
    <row r="27" spans="1:10" x14ac:dyDescent="0.3">
      <c r="A27" s="6" t="s">
        <v>66</v>
      </c>
      <c r="B27" s="28" t="s">
        <v>67</v>
      </c>
      <c r="F27" s="26" t="s">
        <v>68</v>
      </c>
    </row>
    <row r="28" spans="1:10" ht="45" customHeight="1" x14ac:dyDescent="0.3">
      <c r="A28" s="15" t="s">
        <v>69</v>
      </c>
      <c r="B28" s="29" t="s">
        <v>70</v>
      </c>
      <c r="C28" s="56" t="s">
        <v>71</v>
      </c>
      <c r="D28" s="57"/>
      <c r="E28" s="57"/>
      <c r="F28" s="17" t="s">
        <v>72</v>
      </c>
    </row>
    <row r="29" spans="1:10" ht="15.6" x14ac:dyDescent="0.3">
      <c r="A29" s="30" t="s">
        <v>73</v>
      </c>
      <c r="B29" s="31" t="s">
        <v>74</v>
      </c>
      <c r="F29" t="s">
        <v>75</v>
      </c>
    </row>
    <row r="30" spans="1:10" x14ac:dyDescent="0.3">
      <c r="A30" s="6" t="s">
        <v>76</v>
      </c>
      <c r="B30" s="32" t="s">
        <v>77</v>
      </c>
      <c r="F30" t="s">
        <v>75</v>
      </c>
    </row>
    <row r="31" spans="1:10" x14ac:dyDescent="0.3">
      <c r="A31" s="6" t="s">
        <v>78</v>
      </c>
      <c r="B31" s="33" t="s">
        <v>79</v>
      </c>
      <c r="F31" t="s">
        <v>80</v>
      </c>
    </row>
    <row r="32" spans="1:10" x14ac:dyDescent="0.3">
      <c r="A32" s="6" t="s">
        <v>81</v>
      </c>
      <c r="B32" s="33" t="s">
        <v>82</v>
      </c>
      <c r="F32" t="s">
        <v>80</v>
      </c>
    </row>
    <row r="33" spans="1:6" x14ac:dyDescent="0.3">
      <c r="A33" s="6" t="s">
        <v>83</v>
      </c>
      <c r="B33" s="33" t="s">
        <v>84</v>
      </c>
      <c r="F33" t="s">
        <v>80</v>
      </c>
    </row>
    <row r="34" spans="1:6" x14ac:dyDescent="0.3">
      <c r="A34" s="6" t="s">
        <v>85</v>
      </c>
      <c r="B34" s="33" t="s">
        <v>86</v>
      </c>
      <c r="F34" t="s">
        <v>80</v>
      </c>
    </row>
    <row r="35" spans="1:6" x14ac:dyDescent="0.3">
      <c r="A35" s="6" t="s">
        <v>87</v>
      </c>
      <c r="B35" s="33" t="s">
        <v>88</v>
      </c>
      <c r="F35" t="s">
        <v>80</v>
      </c>
    </row>
    <row r="36" spans="1:6" ht="15.6" x14ac:dyDescent="0.3">
      <c r="A36" s="6" t="s">
        <v>89</v>
      </c>
      <c r="B36" s="34" t="s">
        <v>90</v>
      </c>
      <c r="F36" t="s">
        <v>91</v>
      </c>
    </row>
    <row r="37" spans="1:6" ht="15.6" x14ac:dyDescent="0.3">
      <c r="A37" s="6" t="s">
        <v>92</v>
      </c>
      <c r="B37" s="35" t="s">
        <v>93</v>
      </c>
      <c r="C37" s="36"/>
      <c r="D37" s="36"/>
      <c r="E37" s="60" t="s">
        <v>94</v>
      </c>
      <c r="F37" s="60"/>
    </row>
    <row r="38" spans="1:6" hidden="1" x14ac:dyDescent="0.3">
      <c r="A38" s="6" t="s">
        <v>95</v>
      </c>
      <c r="B38" s="37" t="s">
        <v>96</v>
      </c>
      <c r="C38" s="36" t="s">
        <v>97</v>
      </c>
      <c r="D38" s="36"/>
      <c r="E38" s="60"/>
      <c r="F38" s="60"/>
    </row>
    <row r="39" spans="1:6" hidden="1" x14ac:dyDescent="0.3">
      <c r="A39" s="6" t="s">
        <v>98</v>
      </c>
      <c r="B39" s="38" t="s">
        <v>99</v>
      </c>
      <c r="C39" s="36" t="s">
        <v>100</v>
      </c>
      <c r="D39" s="36"/>
      <c r="E39" s="60"/>
      <c r="F39" s="60"/>
    </row>
    <row r="40" spans="1:6" ht="15.6" hidden="1" x14ac:dyDescent="0.3">
      <c r="A40" s="6" t="s">
        <v>101</v>
      </c>
      <c r="B40" s="35" t="s">
        <v>102</v>
      </c>
      <c r="C40" s="36"/>
      <c r="D40" s="36"/>
      <c r="E40" s="60"/>
      <c r="F40" s="60"/>
    </row>
    <row r="41" spans="1:6" hidden="1" x14ac:dyDescent="0.3">
      <c r="A41" s="6" t="s">
        <v>103</v>
      </c>
      <c r="B41" s="38" t="s">
        <v>104</v>
      </c>
      <c r="C41" s="36" t="s">
        <v>105</v>
      </c>
      <c r="D41" s="36"/>
      <c r="E41" s="60"/>
      <c r="F41" s="60"/>
    </row>
    <row r="42" spans="1:6" ht="15.6" hidden="1" x14ac:dyDescent="0.3">
      <c r="A42" s="6" t="s">
        <v>106</v>
      </c>
      <c r="B42" s="35" t="s">
        <v>107</v>
      </c>
      <c r="C42" s="36"/>
      <c r="D42" s="36"/>
      <c r="E42" s="60"/>
      <c r="F42" s="60"/>
    </row>
    <row r="43" spans="1:6" hidden="1" x14ac:dyDescent="0.3">
      <c r="A43" s="6" t="s">
        <v>108</v>
      </c>
      <c r="B43" s="38" t="s">
        <v>109</v>
      </c>
      <c r="C43" s="36" t="s">
        <v>110</v>
      </c>
      <c r="D43" s="36"/>
      <c r="E43" s="60"/>
      <c r="F43" s="60"/>
    </row>
    <row r="44" spans="1:6" hidden="1" x14ac:dyDescent="0.3">
      <c r="A44" s="6" t="s">
        <v>111</v>
      </c>
      <c r="B44" s="38" t="s">
        <v>112</v>
      </c>
      <c r="C44" s="36" t="s">
        <v>113</v>
      </c>
      <c r="D44" s="36"/>
      <c r="E44" s="60"/>
      <c r="F44" s="60"/>
    </row>
    <row r="45" spans="1:6" hidden="1" x14ac:dyDescent="0.3">
      <c r="A45" s="6" t="s">
        <v>114</v>
      </c>
      <c r="B45" s="39" t="s">
        <v>115</v>
      </c>
      <c r="C45" s="36">
        <v>287</v>
      </c>
      <c r="D45" s="36"/>
      <c r="E45" s="60"/>
      <c r="F45" s="60"/>
    </row>
    <row r="46" spans="1:6" hidden="1" x14ac:dyDescent="0.3">
      <c r="A46" s="6" t="s">
        <v>116</v>
      </c>
      <c r="B46" s="40" t="s">
        <v>117</v>
      </c>
      <c r="C46" t="s">
        <v>118</v>
      </c>
    </row>
    <row r="47" spans="1:6" ht="15.6" hidden="1" x14ac:dyDescent="0.3">
      <c r="A47" s="6" t="s">
        <v>119</v>
      </c>
      <c r="B47" s="41" t="s">
        <v>120</v>
      </c>
      <c r="F47" t="s">
        <v>121</v>
      </c>
    </row>
    <row r="48" spans="1:6" hidden="1" x14ac:dyDescent="0.3">
      <c r="B48" s="42"/>
    </row>
    <row r="49" spans="2:2" hidden="1" x14ac:dyDescent="0.3">
      <c r="B49" s="43" t="s">
        <v>122</v>
      </c>
    </row>
    <row r="50" spans="2:2" hidden="1" x14ac:dyDescent="0.3">
      <c r="B50" s="44" t="s">
        <v>123</v>
      </c>
    </row>
    <row r="51" spans="2:2" hidden="1" x14ac:dyDescent="0.3">
      <c r="B51" s="44" t="s">
        <v>124</v>
      </c>
    </row>
    <row r="52" spans="2:2" hidden="1" x14ac:dyDescent="0.3">
      <c r="B52" s="44" t="s">
        <v>125</v>
      </c>
    </row>
    <row r="53" spans="2:2" ht="15" hidden="1" thickBot="1" x14ac:dyDescent="0.35">
      <c r="B53" s="45" t="s">
        <v>126</v>
      </c>
    </row>
    <row r="54" spans="2:2" x14ac:dyDescent="0.3">
      <c r="B54" s="26" t="s">
        <v>127</v>
      </c>
    </row>
  </sheetData>
  <mergeCells count="10">
    <mergeCell ref="C28:E28"/>
    <mergeCell ref="E37:F45"/>
    <mergeCell ref="C2:E2"/>
    <mergeCell ref="C7:E11"/>
    <mergeCell ref="C13:E13"/>
    <mergeCell ref="H13:L13"/>
    <mergeCell ref="C18:E22"/>
    <mergeCell ref="C24:E24"/>
    <mergeCell ref="C25:E25"/>
    <mergeCell ref="C26:E26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7426-4B17-4930-9B3B-84E5B0223657}">
  <sheetPr>
    <tabColor theme="6"/>
  </sheetPr>
  <dimension ref="A2:L66"/>
  <sheetViews>
    <sheetView tabSelected="1" topLeftCell="A34" workbookViewId="0">
      <selection activeCell="C39" sqref="C39"/>
    </sheetView>
  </sheetViews>
  <sheetFormatPr defaultColWidth="12.109375" defaultRowHeight="14.4" x14ac:dyDescent="0.3"/>
  <cols>
    <col min="1" max="1" width="52" bestFit="1" customWidth="1"/>
    <col min="2" max="2" width="34" bestFit="1" customWidth="1"/>
    <col min="3" max="3" width="85.88671875" bestFit="1" customWidth="1"/>
    <col min="4" max="4" width="44.33203125" bestFit="1" customWidth="1"/>
  </cols>
  <sheetData>
    <row r="2" spans="1:10" ht="17.399999999999999" x14ac:dyDescent="0.3">
      <c r="A2" t="s">
        <v>256</v>
      </c>
      <c r="B2" s="46" t="s">
        <v>128</v>
      </c>
      <c r="C2" t="s">
        <v>173</v>
      </c>
      <c r="I2">
        <v>10</v>
      </c>
    </row>
    <row r="3" spans="1:10" ht="17.399999999999999" x14ac:dyDescent="0.3">
      <c r="A3" t="s">
        <v>183</v>
      </c>
      <c r="B3" s="64" t="s">
        <v>260</v>
      </c>
      <c r="C3" t="s">
        <v>255</v>
      </c>
      <c r="I3">
        <v>2</v>
      </c>
    </row>
    <row r="4" spans="1:10" x14ac:dyDescent="0.3">
      <c r="I4">
        <v>1</v>
      </c>
    </row>
    <row r="5" spans="1:10" ht="33.6" x14ac:dyDescent="0.3">
      <c r="A5" s="53" t="s">
        <v>187</v>
      </c>
      <c r="B5" s="66" t="s">
        <v>129</v>
      </c>
      <c r="C5" s="53" t="s">
        <v>179</v>
      </c>
      <c r="D5" s="53"/>
      <c r="E5" s="53"/>
      <c r="F5" s="53"/>
      <c r="G5" s="53"/>
      <c r="H5" s="53"/>
      <c r="I5">
        <f>I2-I3+I4</f>
        <v>9</v>
      </c>
      <c r="J5">
        <f>I7+I16+I17-I20</f>
        <v>9</v>
      </c>
    </row>
    <row r="6" spans="1:10" ht="16.8" x14ac:dyDescent="0.3">
      <c r="A6" s="52" t="s">
        <v>259</v>
      </c>
      <c r="B6" s="47" t="s">
        <v>178</v>
      </c>
      <c r="C6" t="s">
        <v>176</v>
      </c>
    </row>
    <row r="7" spans="1:10" ht="16.8" x14ac:dyDescent="0.3">
      <c r="A7" s="52" t="s">
        <v>188</v>
      </c>
      <c r="B7" s="47" t="s">
        <v>130</v>
      </c>
      <c r="C7" t="s">
        <v>171</v>
      </c>
      <c r="I7">
        <v>8</v>
      </c>
    </row>
    <row r="8" spans="1:10" x14ac:dyDescent="0.3">
      <c r="A8" s="6" t="s">
        <v>189</v>
      </c>
      <c r="B8" s="50" t="s">
        <v>11</v>
      </c>
      <c r="C8" t="s">
        <v>159</v>
      </c>
    </row>
    <row r="9" spans="1:10" x14ac:dyDescent="0.3">
      <c r="A9" s="6" t="s">
        <v>190</v>
      </c>
      <c r="B9" s="50" t="s">
        <v>17</v>
      </c>
      <c r="C9" t="s">
        <v>160</v>
      </c>
    </row>
    <row r="10" spans="1:10" x14ac:dyDescent="0.3">
      <c r="A10" s="6" t="s">
        <v>191</v>
      </c>
      <c r="B10" s="50" t="s">
        <v>161</v>
      </c>
    </row>
    <row r="11" spans="1:10" x14ac:dyDescent="0.3">
      <c r="A11" s="6" t="s">
        <v>192</v>
      </c>
      <c r="B11" s="50" t="s">
        <v>19</v>
      </c>
      <c r="C11" t="s">
        <v>162</v>
      </c>
    </row>
    <row r="12" spans="1:10" x14ac:dyDescent="0.3">
      <c r="A12" s="6" t="s">
        <v>193</v>
      </c>
      <c r="B12" s="50" t="s">
        <v>163</v>
      </c>
      <c r="C12" t="s">
        <v>164</v>
      </c>
    </row>
    <row r="13" spans="1:10" x14ac:dyDescent="0.3">
      <c r="A13" s="6" t="s">
        <v>194</v>
      </c>
      <c r="B13" s="50" t="s">
        <v>165</v>
      </c>
      <c r="C13" t="s">
        <v>166</v>
      </c>
    </row>
    <row r="14" spans="1:10" x14ac:dyDescent="0.3">
      <c r="A14" s="6" t="s">
        <v>195</v>
      </c>
      <c r="B14" s="50" t="s">
        <v>167</v>
      </c>
      <c r="C14" t="s">
        <v>168</v>
      </c>
    </row>
    <row r="15" spans="1:10" x14ac:dyDescent="0.3">
      <c r="A15" s="6" t="s">
        <v>196</v>
      </c>
      <c r="B15" s="50" t="s">
        <v>169</v>
      </c>
    </row>
    <row r="16" spans="1:10" x14ac:dyDescent="0.3">
      <c r="A16" s="52" t="s">
        <v>197</v>
      </c>
      <c r="B16" s="51" t="s">
        <v>172</v>
      </c>
      <c r="C16" t="s">
        <v>170</v>
      </c>
      <c r="I16">
        <v>1</v>
      </c>
    </row>
    <row r="17" spans="1:9" x14ac:dyDescent="0.3">
      <c r="A17" s="52" t="s">
        <v>198</v>
      </c>
      <c r="B17" s="65" t="s">
        <v>174</v>
      </c>
      <c r="C17" t="s">
        <v>175</v>
      </c>
      <c r="I17">
        <v>1</v>
      </c>
    </row>
    <row r="18" spans="1:9" ht="17.399999999999999" x14ac:dyDescent="0.3">
      <c r="A18" s="52" t="s">
        <v>257</v>
      </c>
      <c r="B18" s="68" t="s">
        <v>258</v>
      </c>
      <c r="C18" s="69" t="s">
        <v>186</v>
      </c>
    </row>
    <row r="19" spans="1:9" ht="16.8" x14ac:dyDescent="0.3">
      <c r="A19" s="6" t="s">
        <v>184</v>
      </c>
      <c r="B19" s="47" t="s">
        <v>131</v>
      </c>
      <c r="C19" t="s">
        <v>180</v>
      </c>
      <c r="D19" s="6" t="s">
        <v>254</v>
      </c>
    </row>
    <row r="20" spans="1:9" ht="16.8" x14ac:dyDescent="0.3">
      <c r="A20" s="6" t="s">
        <v>185</v>
      </c>
      <c r="B20" s="67" t="s">
        <v>177</v>
      </c>
      <c r="C20" t="s">
        <v>181</v>
      </c>
      <c r="D20" s="6" t="s">
        <v>182</v>
      </c>
      <c r="I20">
        <v>1</v>
      </c>
    </row>
    <row r="21" spans="1:9" ht="16.8" x14ac:dyDescent="0.3">
      <c r="A21" s="15" t="s">
        <v>215</v>
      </c>
      <c r="B21" s="47" t="s">
        <v>132</v>
      </c>
    </row>
    <row r="22" spans="1:9" ht="16.8" x14ac:dyDescent="0.3">
      <c r="A22" s="6" t="s">
        <v>216</v>
      </c>
      <c r="B22" s="47" t="s">
        <v>133</v>
      </c>
    </row>
    <row r="23" spans="1:9" ht="33.6" x14ac:dyDescent="0.3">
      <c r="A23" s="6" t="s">
        <v>217</v>
      </c>
      <c r="B23" s="47" t="s">
        <v>134</v>
      </c>
    </row>
    <row r="24" spans="1:9" x14ac:dyDescent="0.3">
      <c r="A24" s="6" t="s">
        <v>218</v>
      </c>
      <c r="B24" s="50" t="s">
        <v>199</v>
      </c>
      <c r="C24" t="s">
        <v>261</v>
      </c>
    </row>
    <row r="25" spans="1:9" x14ac:dyDescent="0.3">
      <c r="A25" s="6" t="s">
        <v>219</v>
      </c>
      <c r="B25" s="50" t="s">
        <v>200</v>
      </c>
    </row>
    <row r="26" spans="1:9" x14ac:dyDescent="0.3">
      <c r="A26" s="6" t="s">
        <v>220</v>
      </c>
      <c r="B26" s="50" t="s">
        <v>201</v>
      </c>
      <c r="F26" s="50"/>
    </row>
    <row r="27" spans="1:9" x14ac:dyDescent="0.3">
      <c r="A27" s="6" t="s">
        <v>221</v>
      </c>
      <c r="B27" s="50" t="s">
        <v>202</v>
      </c>
      <c r="F27" s="50"/>
    </row>
    <row r="28" spans="1:9" x14ac:dyDescent="0.3">
      <c r="A28" s="6" t="s">
        <v>222</v>
      </c>
      <c r="B28" s="50" t="s">
        <v>203</v>
      </c>
      <c r="F28" s="50"/>
    </row>
    <row r="29" spans="1:9" x14ac:dyDescent="0.3">
      <c r="A29" s="6" t="s">
        <v>223</v>
      </c>
      <c r="B29" s="50" t="s">
        <v>204</v>
      </c>
      <c r="F29" s="50"/>
    </row>
    <row r="30" spans="1:9" x14ac:dyDescent="0.3">
      <c r="A30" s="6" t="s">
        <v>224</v>
      </c>
      <c r="B30" s="50" t="s">
        <v>205</v>
      </c>
      <c r="F30" s="50"/>
    </row>
    <row r="31" spans="1:9" x14ac:dyDescent="0.3">
      <c r="A31" s="6" t="s">
        <v>225</v>
      </c>
      <c r="B31" s="50" t="s">
        <v>206</v>
      </c>
      <c r="F31" s="50"/>
    </row>
    <row r="32" spans="1:9" ht="16.8" x14ac:dyDescent="0.3">
      <c r="A32" s="6" t="s">
        <v>226</v>
      </c>
      <c r="B32" s="47" t="s">
        <v>135</v>
      </c>
      <c r="F32" s="50"/>
    </row>
    <row r="33" spans="1:12" ht="16.8" x14ac:dyDescent="0.3">
      <c r="A33" s="6" t="s">
        <v>227</v>
      </c>
      <c r="B33" s="47" t="s">
        <v>136</v>
      </c>
      <c r="F33" s="50"/>
    </row>
    <row r="34" spans="1:12" ht="16.8" x14ac:dyDescent="0.3">
      <c r="A34" s="6" t="s">
        <v>228</v>
      </c>
      <c r="B34" s="47" t="s">
        <v>137</v>
      </c>
      <c r="F34" s="50"/>
    </row>
    <row r="35" spans="1:12" ht="16.8" x14ac:dyDescent="0.3">
      <c r="A35" s="6" t="s">
        <v>229</v>
      </c>
      <c r="B35" s="47" t="s">
        <v>138</v>
      </c>
      <c r="F35" s="50"/>
    </row>
    <row r="36" spans="1:12" ht="16.8" x14ac:dyDescent="0.3">
      <c r="A36" s="6" t="s">
        <v>230</v>
      </c>
      <c r="B36" s="47" t="s">
        <v>139</v>
      </c>
      <c r="F36" s="50"/>
    </row>
    <row r="37" spans="1:12" ht="16.8" x14ac:dyDescent="0.3">
      <c r="A37" s="6" t="s">
        <v>231</v>
      </c>
      <c r="B37" s="47" t="s">
        <v>140</v>
      </c>
    </row>
    <row r="38" spans="1:12" ht="16.8" x14ac:dyDescent="0.3">
      <c r="A38" s="6" t="s">
        <v>232</v>
      </c>
      <c r="B38" s="47" t="s">
        <v>214</v>
      </c>
    </row>
    <row r="39" spans="1:12" ht="33.6" x14ac:dyDescent="0.3">
      <c r="A39" s="6" t="s">
        <v>233</v>
      </c>
      <c r="B39" s="47" t="s">
        <v>141</v>
      </c>
    </row>
    <row r="40" spans="1:12" ht="16.8" x14ac:dyDescent="0.3">
      <c r="A40" s="6" t="s">
        <v>234</v>
      </c>
      <c r="B40" s="47" t="s">
        <v>142</v>
      </c>
      <c r="L40" s="54"/>
    </row>
    <row r="41" spans="1:12" ht="16.8" x14ac:dyDescent="0.3">
      <c r="A41" s="6" t="s">
        <v>235</v>
      </c>
      <c r="B41" s="47" t="s">
        <v>143</v>
      </c>
      <c r="L41" s="54"/>
    </row>
    <row r="42" spans="1:12" ht="16.8" x14ac:dyDescent="0.3">
      <c r="A42" s="6" t="s">
        <v>236</v>
      </c>
      <c r="B42" s="47" t="s">
        <v>248</v>
      </c>
      <c r="C42" s="70" t="s">
        <v>262</v>
      </c>
      <c r="L42" s="54"/>
    </row>
    <row r="43" spans="1:12" ht="16.8" x14ac:dyDescent="0.3">
      <c r="A43" s="6" t="s">
        <v>237</v>
      </c>
      <c r="B43" s="47" t="s">
        <v>249</v>
      </c>
      <c r="C43" s="70">
        <v>61</v>
      </c>
      <c r="L43" s="54"/>
    </row>
    <row r="44" spans="1:12" ht="16.8" x14ac:dyDescent="0.3">
      <c r="A44" s="6" t="s">
        <v>238</v>
      </c>
      <c r="B44" s="47" t="s">
        <v>207</v>
      </c>
      <c r="C44" s="70">
        <v>9</v>
      </c>
    </row>
    <row r="45" spans="1:12" ht="16.8" x14ac:dyDescent="0.3">
      <c r="A45" s="6" t="s">
        <v>239</v>
      </c>
      <c r="B45" s="47" t="s">
        <v>208</v>
      </c>
      <c r="C45" s="70" t="s">
        <v>210</v>
      </c>
    </row>
    <row r="46" spans="1:12" ht="16.8" x14ac:dyDescent="0.3">
      <c r="A46" s="6" t="s">
        <v>240</v>
      </c>
      <c r="B46" s="47" t="s">
        <v>209</v>
      </c>
      <c r="C46" s="69" t="s">
        <v>213</v>
      </c>
    </row>
    <row r="47" spans="1:12" ht="16.8" x14ac:dyDescent="0.3">
      <c r="A47" s="6" t="s">
        <v>241</v>
      </c>
      <c r="B47" s="47" t="s">
        <v>250</v>
      </c>
      <c r="C47" s="70">
        <v>33</v>
      </c>
    </row>
    <row r="48" spans="1:12" ht="16.8" x14ac:dyDescent="0.3">
      <c r="A48" s="6" t="s">
        <v>242</v>
      </c>
      <c r="B48" s="47" t="s">
        <v>212</v>
      </c>
      <c r="C48" s="70">
        <v>28</v>
      </c>
    </row>
    <row r="49" spans="1:3" ht="16.8" x14ac:dyDescent="0.3">
      <c r="A49" s="6" t="s">
        <v>243</v>
      </c>
      <c r="B49" s="47" t="s">
        <v>251</v>
      </c>
      <c r="C49" s="70">
        <v>40</v>
      </c>
    </row>
    <row r="50" spans="1:3" ht="16.8" x14ac:dyDescent="0.3">
      <c r="A50" s="6" t="s">
        <v>244</v>
      </c>
      <c r="B50" s="47" t="s">
        <v>252</v>
      </c>
      <c r="C50" s="70">
        <v>48</v>
      </c>
    </row>
    <row r="51" spans="1:3" ht="16.8" x14ac:dyDescent="0.3">
      <c r="A51" s="6" t="s">
        <v>245</v>
      </c>
      <c r="B51" s="47" t="s">
        <v>253</v>
      </c>
      <c r="C51" s="69" t="s">
        <v>211</v>
      </c>
    </row>
    <row r="52" spans="1:3" ht="16.8" x14ac:dyDescent="0.3">
      <c r="A52" s="6" t="s">
        <v>246</v>
      </c>
      <c r="B52" s="48" t="s">
        <v>144</v>
      </c>
    </row>
    <row r="53" spans="1:3" ht="33.6" x14ac:dyDescent="0.3">
      <c r="B53" s="47" t="s">
        <v>145</v>
      </c>
    </row>
    <row r="54" spans="1:3" ht="16.8" x14ac:dyDescent="0.3">
      <c r="A54" s="63" t="s">
        <v>247</v>
      </c>
      <c r="B54" s="47" t="s">
        <v>146</v>
      </c>
    </row>
    <row r="55" spans="1:3" ht="16.8" x14ac:dyDescent="0.3">
      <c r="A55" s="63"/>
      <c r="B55" s="47" t="s">
        <v>147</v>
      </c>
    </row>
    <row r="56" spans="1:3" ht="16.8" x14ac:dyDescent="0.3">
      <c r="A56" s="63"/>
      <c r="B56" s="47" t="s">
        <v>148</v>
      </c>
    </row>
    <row r="57" spans="1:3" ht="33.6" x14ac:dyDescent="0.3">
      <c r="A57" s="63"/>
      <c r="B57" s="47" t="s">
        <v>149</v>
      </c>
    </row>
    <row r="58" spans="1:3" ht="16.8" x14ac:dyDescent="0.3">
      <c r="A58" s="63"/>
      <c r="B58" s="47" t="s">
        <v>150</v>
      </c>
    </row>
    <row r="59" spans="1:3" ht="33.6" x14ac:dyDescent="0.3">
      <c r="A59" s="63"/>
      <c r="B59" s="47" t="s">
        <v>151</v>
      </c>
    </row>
    <row r="60" spans="1:3" ht="33.6" x14ac:dyDescent="0.3">
      <c r="A60" s="63"/>
      <c r="B60" s="47" t="s">
        <v>152</v>
      </c>
    </row>
    <row r="61" spans="1:3" ht="33.6" x14ac:dyDescent="0.3">
      <c r="A61" s="63"/>
      <c r="B61" s="47" t="s">
        <v>153</v>
      </c>
    </row>
    <row r="62" spans="1:3" ht="16.8" x14ac:dyDescent="0.3">
      <c r="A62" s="63"/>
      <c r="B62" s="47" t="s">
        <v>154</v>
      </c>
    </row>
    <row r="63" spans="1:3" ht="16.8" x14ac:dyDescent="0.3">
      <c r="A63" s="63"/>
      <c r="B63" s="47" t="s">
        <v>155</v>
      </c>
    </row>
    <row r="64" spans="1:3" ht="16.8" x14ac:dyDescent="0.3">
      <c r="A64" s="63"/>
      <c r="B64" s="47" t="s">
        <v>156</v>
      </c>
    </row>
    <row r="65" spans="1:2" ht="33.6" x14ac:dyDescent="0.3">
      <c r="A65" s="63"/>
      <c r="B65" s="47" t="s">
        <v>157</v>
      </c>
    </row>
    <row r="66" spans="1:2" ht="17.399999999999999" thickBot="1" x14ac:dyDescent="0.35">
      <c r="A66" s="63"/>
      <c r="B66" s="49" t="s">
        <v>158</v>
      </c>
    </row>
  </sheetData>
  <mergeCells count="1">
    <mergeCell ref="A54:A66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F8D1-1321-4D69-A753-953658E4BFD5}">
  <dimension ref="B4:C12"/>
  <sheetViews>
    <sheetView workbookViewId="0">
      <selection activeCell="C4" sqref="C4:C12"/>
    </sheetView>
  </sheetViews>
  <sheetFormatPr defaultRowHeight="14.4" x14ac:dyDescent="0.3"/>
  <cols>
    <col min="2" max="2" width="22.88671875" bestFit="1" customWidth="1"/>
    <col min="3" max="3" width="16.88671875" customWidth="1"/>
  </cols>
  <sheetData>
    <row r="4" spans="2:3" x14ac:dyDescent="0.3">
      <c r="B4" s="50" t="s">
        <v>11</v>
      </c>
      <c r="C4" t="s">
        <v>159</v>
      </c>
    </row>
    <row r="5" spans="2:3" x14ac:dyDescent="0.3">
      <c r="B5" s="50" t="s">
        <v>17</v>
      </c>
      <c r="C5" t="s">
        <v>160</v>
      </c>
    </row>
    <row r="6" spans="2:3" x14ac:dyDescent="0.3">
      <c r="B6" s="50" t="s">
        <v>161</v>
      </c>
    </row>
    <row r="7" spans="2:3" x14ac:dyDescent="0.3">
      <c r="B7" s="50" t="s">
        <v>19</v>
      </c>
      <c r="C7" t="s">
        <v>162</v>
      </c>
    </row>
    <row r="8" spans="2:3" x14ac:dyDescent="0.3">
      <c r="B8" s="50" t="s">
        <v>163</v>
      </c>
      <c r="C8" t="s">
        <v>164</v>
      </c>
    </row>
    <row r="9" spans="2:3" x14ac:dyDescent="0.3">
      <c r="B9" s="50" t="s">
        <v>165</v>
      </c>
      <c r="C9" t="s">
        <v>166</v>
      </c>
    </row>
    <row r="10" spans="2:3" x14ac:dyDescent="0.3">
      <c r="B10" s="50" t="s">
        <v>167</v>
      </c>
      <c r="C10" t="s">
        <v>168</v>
      </c>
    </row>
    <row r="11" spans="2:3" x14ac:dyDescent="0.3">
      <c r="B11" s="50" t="s">
        <v>169</v>
      </c>
    </row>
    <row r="12" spans="2:3" x14ac:dyDescent="0.3">
      <c r="B12" s="11" t="s">
        <v>23</v>
      </c>
      <c r="C12" t="s">
        <v>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NOvo modelo DRE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Afonso Corradi</dc:creator>
  <cp:lastModifiedBy>Ricardo Afonso Corradi</cp:lastModifiedBy>
  <dcterms:created xsi:type="dcterms:W3CDTF">2025-09-22T13:25:24Z</dcterms:created>
  <dcterms:modified xsi:type="dcterms:W3CDTF">2025-09-23T21:58:05Z</dcterms:modified>
</cp:coreProperties>
</file>