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3bd070ee0b5ab4/Documents/QMUL/End Point Assessment/Final Project/exchange_rates_and_trade/currency_invoice/"/>
    </mc:Choice>
  </mc:AlternateContent>
  <xr:revisionPtr revIDLastSave="24" documentId="8_{44B9518B-90FA-46F6-9776-471A2EA0C131}" xr6:coauthVersionLast="47" xr6:coauthVersionMax="47" xr10:uidLastSave="{F0361FF8-B920-4D38-B0C9-F7817C7EBCAD}"/>
  <bookViews>
    <workbookView xWindow="-120" yWindow="-16320" windowWidth="29040" windowHeight="15720" xr2:uid="{C22419A6-9B4B-4613-85E3-7C9D6BB8383A}"/>
  </bookViews>
  <sheets>
    <sheet name="Charts" sheetId="24" r:id="rId1"/>
    <sheet name="Non-EU Export Summary" sheetId="23" r:id="rId2"/>
    <sheet name="Non-EU Import Summary" sheetId="22" r:id="rId3"/>
    <sheet name="2013" sheetId="5" r:id="rId4"/>
    <sheet name="2014" sheetId="14" r:id="rId5"/>
    <sheet name="2015" sheetId="15" r:id="rId6"/>
    <sheet name="2016" sheetId="16" r:id="rId7"/>
    <sheet name="2017" sheetId="17" r:id="rId8"/>
    <sheet name="2018" sheetId="18" r:id="rId9"/>
    <sheet name="2019" sheetId="19" r:id="rId10"/>
    <sheet name="2020" sheetId="20" r:id="rId11"/>
    <sheet name="2021" sheetId="21" r:id="rId12"/>
  </sheets>
  <definedNames>
    <definedName name="_xlnm._FilterDatabase" localSheetId="0" hidden="1">Charts!$A$42:$B$42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4" l="1"/>
  <c r="K4" i="24"/>
  <c r="K5" i="24"/>
  <c r="K6" i="24"/>
  <c r="K7" i="24"/>
  <c r="K8" i="24"/>
  <c r="K9" i="24"/>
  <c r="K10" i="24"/>
  <c r="K11" i="24"/>
  <c r="K12" i="24"/>
  <c r="K13" i="24"/>
  <c r="D3" i="24"/>
  <c r="E3" i="24"/>
  <c r="F3" i="24"/>
  <c r="G3" i="24"/>
  <c r="H3" i="24"/>
  <c r="I3" i="24"/>
  <c r="J3" i="24"/>
  <c r="D4" i="24"/>
  <c r="E4" i="24"/>
  <c r="F4" i="24"/>
  <c r="G4" i="24"/>
  <c r="H4" i="24"/>
  <c r="I4" i="24"/>
  <c r="J4" i="24"/>
  <c r="D5" i="24"/>
  <c r="E5" i="24"/>
  <c r="F5" i="24"/>
  <c r="G5" i="24"/>
  <c r="H5" i="24"/>
  <c r="I5" i="24"/>
  <c r="J5" i="24"/>
  <c r="D6" i="24"/>
  <c r="E6" i="24"/>
  <c r="F6" i="24"/>
  <c r="G6" i="24"/>
  <c r="H6" i="24"/>
  <c r="I6" i="24"/>
  <c r="J6" i="24"/>
  <c r="D7" i="24"/>
  <c r="E7" i="24"/>
  <c r="F7" i="24"/>
  <c r="G7" i="24"/>
  <c r="H7" i="24"/>
  <c r="I7" i="24"/>
  <c r="J7" i="24"/>
  <c r="D8" i="24"/>
  <c r="E8" i="24"/>
  <c r="F8" i="24"/>
  <c r="G8" i="24"/>
  <c r="H8" i="24"/>
  <c r="I8" i="24"/>
  <c r="J8" i="24"/>
  <c r="D9" i="24"/>
  <c r="E9" i="24"/>
  <c r="F9" i="24"/>
  <c r="G9" i="24"/>
  <c r="H9" i="24"/>
  <c r="I9" i="24"/>
  <c r="J9" i="24"/>
  <c r="D10" i="24"/>
  <c r="E10" i="24"/>
  <c r="F10" i="24"/>
  <c r="G10" i="24"/>
  <c r="H10" i="24"/>
  <c r="I10" i="24"/>
  <c r="J10" i="24"/>
  <c r="D11" i="24"/>
  <c r="E11" i="24"/>
  <c r="F11" i="24"/>
  <c r="G11" i="24"/>
  <c r="H11" i="24"/>
  <c r="I11" i="24"/>
  <c r="J11" i="24"/>
  <c r="D12" i="24"/>
  <c r="E12" i="24"/>
  <c r="F12" i="24"/>
  <c r="G12" i="24"/>
  <c r="H12" i="24"/>
  <c r="I12" i="24"/>
  <c r="J12" i="24"/>
  <c r="D13" i="24"/>
  <c r="E13" i="24"/>
  <c r="F13" i="24"/>
  <c r="G13" i="24"/>
  <c r="H13" i="24"/>
  <c r="I13" i="24"/>
  <c r="J13" i="24"/>
  <c r="C4" i="24"/>
  <c r="C5" i="24"/>
  <c r="C6" i="24"/>
  <c r="C7" i="24"/>
  <c r="C8" i="24"/>
  <c r="C9" i="24"/>
  <c r="C10" i="24"/>
  <c r="C11" i="24"/>
  <c r="C12" i="24"/>
  <c r="C13" i="24"/>
  <c r="C3" i="24"/>
  <c r="B13" i="24"/>
  <c r="B4" i="24"/>
  <c r="B5" i="24"/>
  <c r="B6" i="24"/>
  <c r="B7" i="24"/>
  <c r="B8" i="24"/>
  <c r="B9" i="24"/>
  <c r="B10" i="24"/>
  <c r="B11" i="24"/>
  <c r="B12" i="24"/>
  <c r="B3" i="24"/>
  <c r="E4" i="23"/>
  <c r="F4" i="23"/>
  <c r="G4" i="23"/>
  <c r="H4" i="23"/>
  <c r="I4" i="23"/>
  <c r="J4" i="23"/>
  <c r="K4" i="23"/>
  <c r="E5" i="23"/>
  <c r="F5" i="23"/>
  <c r="G5" i="23"/>
  <c r="H5" i="23"/>
  <c r="I5" i="23"/>
  <c r="J5" i="23"/>
  <c r="K5" i="23"/>
  <c r="E6" i="23"/>
  <c r="F6" i="23"/>
  <c r="G6" i="23"/>
  <c r="H6" i="23"/>
  <c r="I6" i="23"/>
  <c r="J6" i="23"/>
  <c r="K6" i="23"/>
  <c r="E7" i="23"/>
  <c r="F7" i="23"/>
  <c r="G7" i="23"/>
  <c r="H7" i="23"/>
  <c r="I7" i="23"/>
  <c r="J7" i="23"/>
  <c r="K7" i="23"/>
  <c r="E8" i="23"/>
  <c r="F8" i="23"/>
  <c r="G8" i="23"/>
  <c r="H8" i="23"/>
  <c r="I8" i="23"/>
  <c r="J8" i="23"/>
  <c r="K8" i="23"/>
  <c r="E9" i="23"/>
  <c r="F9" i="23"/>
  <c r="G9" i="23"/>
  <c r="H9" i="23"/>
  <c r="I9" i="23"/>
  <c r="J9" i="23"/>
  <c r="K9" i="23"/>
  <c r="E10" i="23"/>
  <c r="F10" i="23"/>
  <c r="G10" i="23"/>
  <c r="H10" i="23"/>
  <c r="I10" i="23"/>
  <c r="J10" i="23"/>
  <c r="K10" i="23"/>
  <c r="E11" i="23"/>
  <c r="F11" i="23"/>
  <c r="G11" i="23"/>
  <c r="H11" i="23"/>
  <c r="I11" i="23"/>
  <c r="J11" i="23"/>
  <c r="K11" i="23"/>
  <c r="E12" i="23"/>
  <c r="F12" i="23"/>
  <c r="G12" i="23"/>
  <c r="H12" i="23"/>
  <c r="I12" i="23"/>
  <c r="J12" i="23"/>
  <c r="K12" i="23"/>
  <c r="E13" i="23"/>
  <c r="F13" i="23"/>
  <c r="G13" i="23"/>
  <c r="H13" i="23"/>
  <c r="I13" i="23"/>
  <c r="J13" i="23"/>
  <c r="K13" i="23"/>
  <c r="E14" i="23"/>
  <c r="F14" i="23"/>
  <c r="G14" i="23"/>
  <c r="H14" i="23"/>
  <c r="I14" i="23"/>
  <c r="J14" i="23"/>
  <c r="K14" i="23"/>
  <c r="E15" i="23"/>
  <c r="F15" i="23"/>
  <c r="G15" i="23"/>
  <c r="H15" i="23"/>
  <c r="I15" i="23"/>
  <c r="J15" i="23"/>
  <c r="K15" i="23"/>
  <c r="E16" i="23"/>
  <c r="F16" i="23"/>
  <c r="G16" i="23"/>
  <c r="H16" i="23"/>
  <c r="I16" i="23"/>
  <c r="J16" i="23"/>
  <c r="K16" i="23"/>
  <c r="E17" i="23"/>
  <c r="F17" i="23"/>
  <c r="G17" i="23"/>
  <c r="H17" i="23"/>
  <c r="I17" i="23"/>
  <c r="J17" i="23"/>
  <c r="K17" i="23"/>
  <c r="E18" i="23"/>
  <c r="F18" i="23"/>
  <c r="G18" i="23"/>
  <c r="H18" i="23"/>
  <c r="I18" i="23"/>
  <c r="J18" i="23"/>
  <c r="K18" i="23"/>
  <c r="E19" i="23"/>
  <c r="F19" i="23"/>
  <c r="G19" i="23"/>
  <c r="H19" i="23"/>
  <c r="I19" i="23"/>
  <c r="J19" i="23"/>
  <c r="K19" i="23"/>
  <c r="E20" i="23"/>
  <c r="F20" i="23"/>
  <c r="G20" i="23"/>
  <c r="H20" i="23"/>
  <c r="I20" i="23"/>
  <c r="J20" i="23"/>
  <c r="K20" i="23"/>
  <c r="E21" i="23"/>
  <c r="F21" i="23"/>
  <c r="G21" i="23"/>
  <c r="H21" i="23"/>
  <c r="I21" i="23"/>
  <c r="J21" i="23"/>
  <c r="K21" i="23"/>
  <c r="E22" i="23"/>
  <c r="F22" i="23"/>
  <c r="G22" i="23"/>
  <c r="H22" i="23"/>
  <c r="I22" i="23"/>
  <c r="J22" i="23"/>
  <c r="K22" i="23"/>
  <c r="E23" i="23"/>
  <c r="F23" i="23"/>
  <c r="G23" i="23"/>
  <c r="H23" i="23"/>
  <c r="I23" i="23"/>
  <c r="J23" i="23"/>
  <c r="K23" i="23"/>
  <c r="E24" i="23"/>
  <c r="F24" i="23"/>
  <c r="G24" i="23"/>
  <c r="H24" i="23"/>
  <c r="I24" i="23"/>
  <c r="J24" i="23"/>
  <c r="K24" i="23"/>
  <c r="E25" i="23"/>
  <c r="F25" i="23"/>
  <c r="G25" i="23"/>
  <c r="H25" i="23"/>
  <c r="I25" i="23"/>
  <c r="J25" i="23"/>
  <c r="K25" i="23"/>
  <c r="E26" i="23"/>
  <c r="F26" i="23"/>
  <c r="G26" i="23"/>
  <c r="H26" i="23"/>
  <c r="I26" i="23"/>
  <c r="J26" i="23"/>
  <c r="K26" i="23"/>
  <c r="E27" i="23"/>
  <c r="F27" i="23"/>
  <c r="G27" i="23"/>
  <c r="H27" i="23"/>
  <c r="I27" i="23"/>
  <c r="J27" i="23"/>
  <c r="K27" i="23"/>
  <c r="E28" i="23"/>
  <c r="F28" i="23"/>
  <c r="G28" i="23"/>
  <c r="H28" i="23"/>
  <c r="I28" i="23"/>
  <c r="J28" i="23"/>
  <c r="K28" i="23"/>
  <c r="E29" i="23"/>
  <c r="F29" i="23"/>
  <c r="G29" i="23"/>
  <c r="H29" i="23"/>
  <c r="I29" i="23"/>
  <c r="J29" i="23"/>
  <c r="K29" i="23"/>
  <c r="E30" i="23"/>
  <c r="F30" i="23"/>
  <c r="G30" i="23"/>
  <c r="H30" i="23"/>
  <c r="I30" i="23"/>
  <c r="J30" i="23"/>
  <c r="K30" i="23"/>
  <c r="E31" i="23"/>
  <c r="F31" i="23"/>
  <c r="G31" i="23"/>
  <c r="H31" i="23"/>
  <c r="I31" i="23"/>
  <c r="J31" i="23"/>
  <c r="K31" i="23"/>
  <c r="E32" i="23"/>
  <c r="F32" i="23"/>
  <c r="G32" i="23"/>
  <c r="H32" i="23"/>
  <c r="I32" i="23"/>
  <c r="J32" i="23"/>
  <c r="K32" i="23"/>
  <c r="E33" i="23"/>
  <c r="F33" i="23"/>
  <c r="G33" i="23"/>
  <c r="H33" i="23"/>
  <c r="I33" i="23"/>
  <c r="J33" i="23"/>
  <c r="K33" i="23"/>
  <c r="E34" i="23"/>
  <c r="F34" i="23"/>
  <c r="G34" i="23"/>
  <c r="H34" i="23"/>
  <c r="I34" i="23"/>
  <c r="J34" i="23"/>
  <c r="K34" i="23"/>
  <c r="E35" i="23"/>
  <c r="F35" i="23"/>
  <c r="G35" i="23"/>
  <c r="H35" i="23"/>
  <c r="I35" i="23"/>
  <c r="J35" i="23"/>
  <c r="K35" i="23"/>
  <c r="K3" i="23"/>
  <c r="J3" i="23"/>
  <c r="I3" i="23"/>
  <c r="H3" i="23"/>
  <c r="G3" i="23"/>
  <c r="F3" i="23"/>
  <c r="E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D3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6" i="22"/>
  <c r="B4" i="22"/>
  <c r="B5" i="22"/>
  <c r="B3" i="22"/>
  <c r="E4" i="22"/>
  <c r="F4" i="22"/>
  <c r="G4" i="22"/>
  <c r="H4" i="22"/>
  <c r="I4" i="22"/>
  <c r="J4" i="22"/>
  <c r="K4" i="22"/>
  <c r="L4" i="22"/>
  <c r="E5" i="22"/>
  <c r="F5" i="22"/>
  <c r="G5" i="22"/>
  <c r="H5" i="22"/>
  <c r="I5" i="22"/>
  <c r="J5" i="22"/>
  <c r="K5" i="22"/>
  <c r="L5" i="22"/>
  <c r="E6" i="22"/>
  <c r="F6" i="22"/>
  <c r="G6" i="22"/>
  <c r="H6" i="22"/>
  <c r="I6" i="22"/>
  <c r="J6" i="22"/>
  <c r="K6" i="22"/>
  <c r="L6" i="22"/>
  <c r="E7" i="22"/>
  <c r="F7" i="22"/>
  <c r="G7" i="22"/>
  <c r="H7" i="22"/>
  <c r="I7" i="22"/>
  <c r="J7" i="22"/>
  <c r="K7" i="22"/>
  <c r="L7" i="22"/>
  <c r="E8" i="22"/>
  <c r="F8" i="22"/>
  <c r="G8" i="22"/>
  <c r="H8" i="22"/>
  <c r="I8" i="22"/>
  <c r="J8" i="22"/>
  <c r="K8" i="22"/>
  <c r="L8" i="22"/>
  <c r="E9" i="22"/>
  <c r="F9" i="22"/>
  <c r="G9" i="22"/>
  <c r="H9" i="22"/>
  <c r="I9" i="22"/>
  <c r="J9" i="22"/>
  <c r="K9" i="22"/>
  <c r="L9" i="22"/>
  <c r="E10" i="22"/>
  <c r="F10" i="22"/>
  <c r="G10" i="22"/>
  <c r="H10" i="22"/>
  <c r="I10" i="22"/>
  <c r="J10" i="22"/>
  <c r="K10" i="22"/>
  <c r="L10" i="22"/>
  <c r="E11" i="22"/>
  <c r="F11" i="22"/>
  <c r="G11" i="22"/>
  <c r="H11" i="22"/>
  <c r="I11" i="22"/>
  <c r="J11" i="22"/>
  <c r="K11" i="22"/>
  <c r="L11" i="22"/>
  <c r="E12" i="22"/>
  <c r="F12" i="22"/>
  <c r="G12" i="22"/>
  <c r="H12" i="22"/>
  <c r="I12" i="22"/>
  <c r="J12" i="22"/>
  <c r="K12" i="22"/>
  <c r="L12" i="22"/>
  <c r="E13" i="22"/>
  <c r="F13" i="22"/>
  <c r="G13" i="22"/>
  <c r="H13" i="22"/>
  <c r="I13" i="22"/>
  <c r="J13" i="22"/>
  <c r="K13" i="22"/>
  <c r="L13" i="22"/>
  <c r="E14" i="22"/>
  <c r="F14" i="22"/>
  <c r="G14" i="22"/>
  <c r="H14" i="22"/>
  <c r="I14" i="22"/>
  <c r="J14" i="22"/>
  <c r="K14" i="22"/>
  <c r="L14" i="22"/>
  <c r="E15" i="22"/>
  <c r="F15" i="22"/>
  <c r="G15" i="22"/>
  <c r="H15" i="22"/>
  <c r="I15" i="22"/>
  <c r="J15" i="22"/>
  <c r="K15" i="22"/>
  <c r="L15" i="22"/>
  <c r="E16" i="22"/>
  <c r="F16" i="22"/>
  <c r="G16" i="22"/>
  <c r="H16" i="22"/>
  <c r="I16" i="22"/>
  <c r="J16" i="22"/>
  <c r="K16" i="22"/>
  <c r="L16" i="22"/>
  <c r="E17" i="22"/>
  <c r="F17" i="22"/>
  <c r="G17" i="22"/>
  <c r="H17" i="22"/>
  <c r="I17" i="22"/>
  <c r="J17" i="22"/>
  <c r="K17" i="22"/>
  <c r="L17" i="22"/>
  <c r="E18" i="22"/>
  <c r="F18" i="22"/>
  <c r="G18" i="22"/>
  <c r="H18" i="22"/>
  <c r="I18" i="22"/>
  <c r="J18" i="22"/>
  <c r="K18" i="22"/>
  <c r="L18" i="22"/>
  <c r="E19" i="22"/>
  <c r="F19" i="22"/>
  <c r="G19" i="22"/>
  <c r="H19" i="22"/>
  <c r="I19" i="22"/>
  <c r="J19" i="22"/>
  <c r="K19" i="22"/>
  <c r="L19" i="22"/>
  <c r="E20" i="22"/>
  <c r="F20" i="22"/>
  <c r="G20" i="22"/>
  <c r="H20" i="22"/>
  <c r="I20" i="22"/>
  <c r="J20" i="22"/>
  <c r="K20" i="22"/>
  <c r="L20" i="22"/>
  <c r="E21" i="22"/>
  <c r="F21" i="22"/>
  <c r="G21" i="22"/>
  <c r="H21" i="22"/>
  <c r="I21" i="22"/>
  <c r="J21" i="22"/>
  <c r="K21" i="22"/>
  <c r="L21" i="22"/>
  <c r="E22" i="22"/>
  <c r="F22" i="22"/>
  <c r="G22" i="22"/>
  <c r="H22" i="22"/>
  <c r="I22" i="22"/>
  <c r="J22" i="22"/>
  <c r="K22" i="22"/>
  <c r="L22" i="22"/>
  <c r="E23" i="22"/>
  <c r="F23" i="22"/>
  <c r="G23" i="22"/>
  <c r="H23" i="22"/>
  <c r="I23" i="22"/>
  <c r="J23" i="22"/>
  <c r="K23" i="22"/>
  <c r="L23" i="22"/>
  <c r="E24" i="22"/>
  <c r="F24" i="22"/>
  <c r="G24" i="22"/>
  <c r="H24" i="22"/>
  <c r="I24" i="22"/>
  <c r="J24" i="22"/>
  <c r="K24" i="22"/>
  <c r="L24" i="22"/>
  <c r="E25" i="22"/>
  <c r="F25" i="22"/>
  <c r="G25" i="22"/>
  <c r="H25" i="22"/>
  <c r="I25" i="22"/>
  <c r="J25" i="22"/>
  <c r="K25" i="22"/>
  <c r="L25" i="22"/>
  <c r="E26" i="22"/>
  <c r="F26" i="22"/>
  <c r="G26" i="22"/>
  <c r="H26" i="22"/>
  <c r="I26" i="22"/>
  <c r="J26" i="22"/>
  <c r="K26" i="22"/>
  <c r="L26" i="22"/>
  <c r="E27" i="22"/>
  <c r="F27" i="22"/>
  <c r="G27" i="22"/>
  <c r="H27" i="22"/>
  <c r="I27" i="22"/>
  <c r="J27" i="22"/>
  <c r="K27" i="22"/>
  <c r="L27" i="22"/>
  <c r="E28" i="22"/>
  <c r="F28" i="22"/>
  <c r="G28" i="22"/>
  <c r="H28" i="22"/>
  <c r="I28" i="22"/>
  <c r="J28" i="22"/>
  <c r="K28" i="22"/>
  <c r="L28" i="22"/>
  <c r="E29" i="22"/>
  <c r="F29" i="22"/>
  <c r="G29" i="22"/>
  <c r="H29" i="22"/>
  <c r="I29" i="22"/>
  <c r="J29" i="22"/>
  <c r="K29" i="22"/>
  <c r="L29" i="22"/>
  <c r="E30" i="22"/>
  <c r="F30" i="22"/>
  <c r="G30" i="22"/>
  <c r="H30" i="22"/>
  <c r="I30" i="22"/>
  <c r="J30" i="22"/>
  <c r="K30" i="22"/>
  <c r="L30" i="22"/>
  <c r="E31" i="22"/>
  <c r="F31" i="22"/>
  <c r="G31" i="22"/>
  <c r="H31" i="22"/>
  <c r="I31" i="22"/>
  <c r="J31" i="22"/>
  <c r="K31" i="22"/>
  <c r="L31" i="22"/>
  <c r="E32" i="22"/>
  <c r="F32" i="22"/>
  <c r="G32" i="22"/>
  <c r="H32" i="22"/>
  <c r="I32" i="22"/>
  <c r="J32" i="22"/>
  <c r="K32" i="22"/>
  <c r="L32" i="22"/>
  <c r="E33" i="22"/>
  <c r="F33" i="22"/>
  <c r="G33" i="22"/>
  <c r="H33" i="22"/>
  <c r="I33" i="22"/>
  <c r="J33" i="22"/>
  <c r="K33" i="22"/>
  <c r="L33" i="22"/>
  <c r="E34" i="22"/>
  <c r="F34" i="22"/>
  <c r="G34" i="22"/>
  <c r="H34" i="22"/>
  <c r="I34" i="22"/>
  <c r="J34" i="22"/>
  <c r="K34" i="22"/>
  <c r="L34" i="22"/>
  <c r="E35" i="22"/>
  <c r="F35" i="22"/>
  <c r="G35" i="22"/>
  <c r="H35" i="22"/>
  <c r="I35" i="22"/>
  <c r="J35" i="22"/>
  <c r="K35" i="22"/>
  <c r="L35" i="22"/>
  <c r="L3" i="22"/>
  <c r="K3" i="22"/>
  <c r="J3" i="22"/>
  <c r="I3" i="22"/>
  <c r="H3" i="22"/>
  <c r="G3" i="22"/>
  <c r="F3" i="22"/>
  <c r="E3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</calcChain>
</file>

<file path=xl/sharedStrings.xml><?xml version="1.0" encoding="utf-8"?>
<sst xmlns="http://schemas.openxmlformats.org/spreadsheetml/2006/main" count="496" uniqueCount="62">
  <si>
    <t>US dollar</t>
  </si>
  <si>
    <t>Pound sterling</t>
  </si>
  <si>
    <t>Euro</t>
  </si>
  <si>
    <t>Canadian dollar</t>
  </si>
  <si>
    <t>Table 1: Percentage of currency of invoice by SITC section for non-EU imports 2013</t>
  </si>
  <si>
    <t>SITC Sections</t>
  </si>
  <si>
    <t>All others</t>
  </si>
  <si>
    <t>Total trade (£m)</t>
  </si>
  <si>
    <t>Food and live animals</t>
  </si>
  <si>
    <t>Beverages and tobacco</t>
  </si>
  <si>
    <t>Crude materials, inedible, except fuels</t>
  </si>
  <si>
    <t>Mineral fuels, lubricants and related materials</t>
  </si>
  <si>
    <t>Animal and vegetable oils, fats and waxes</t>
  </si>
  <si>
    <t>Chemicals and related products, not elsewhere specified</t>
  </si>
  <si>
    <t>Manufactured goods classified chiefly by material</t>
  </si>
  <si>
    <t xml:space="preserve">Machinery and transport equipment </t>
  </si>
  <si>
    <t>Miscellaneous manufactured articles</t>
  </si>
  <si>
    <t>Commodities and transactions not classified elsewhere in the SITC</t>
  </si>
  <si>
    <t>Source: Overseas Trade Statistics (OTS) HMRC</t>
  </si>
  <si>
    <t>Notes to Table 1:</t>
  </si>
  <si>
    <t>1) Figures are representative of trade where a currency of invoice is declared</t>
  </si>
  <si>
    <t>Table 2: Percentage of currency of invoice by SITC section for non-EU exports 2013</t>
  </si>
  <si>
    <t>Japanese yen</t>
  </si>
  <si>
    <t>Notes to Table 2:</t>
  </si>
  <si>
    <t>Total</t>
  </si>
  <si>
    <t>Chinese Yuan</t>
  </si>
  <si>
    <t>*</t>
  </si>
  <si>
    <t>Table 2: Percentage of currency of invoice by SITC section for non-EU exports 2014</t>
  </si>
  <si>
    <t>Table 1: Percentage of currency of invoice by SITC section for non-EU imports 2014</t>
  </si>
  <si>
    <t>Table 1: Percentage of currency of invoice by SITC section for non-EU imports 2015</t>
  </si>
  <si>
    <t>Table 2: Percentage of currency of invoice by SITC section for non-EU exports 2015</t>
  </si>
  <si>
    <t>Chinese  Yuan</t>
  </si>
  <si>
    <t>Table 2: Percentage of currency of invoice by SITC section for non-EU exports 2016</t>
  </si>
  <si>
    <t>Table 1: Percentage of currency of invoice by SITC section for non-EU imports 2016</t>
  </si>
  <si>
    <t>Table 2: Percentage of currency of invoice by SITC section for non-EU exports 2017</t>
  </si>
  <si>
    <t>Table 1: Percentage of currency of invoice by SITC section for non-EU imports 2017</t>
  </si>
  <si>
    <t>Table 1: Percentage of currency of invoice by SITC section for non-EU imports 2018</t>
  </si>
  <si>
    <t>Table 2: Percentage of currency of invoice by SITC section for non-EU exports 2018</t>
  </si>
  <si>
    <t>Table 2: Percentage of currency of invoice by SITC section for non-EU exports 2019</t>
  </si>
  <si>
    <t>Table 1: Percentage of currency of invoice by SITC section for non-EU imports 2019</t>
  </si>
  <si>
    <t>Table 2: Percentage of currency of invoice by SITC section for non-EU exports 2020</t>
  </si>
  <si>
    <t>Table 1: Percentage of currency of invoice by SITC section for non-EU imports 2020</t>
  </si>
  <si>
    <t>Table 1: Percentage of currency of invoice by SITC section for non-EU imports 2021</t>
  </si>
  <si>
    <t xml:space="preserve">Table 3: Percentage of currency of invoice by SITC section for all Exports 2021 </t>
  </si>
  <si>
    <t>Swiss Franc</t>
  </si>
  <si>
    <t>Percentage of currency of invoice by SITC section for non-EU imports</t>
  </si>
  <si>
    <t>SITC Section</t>
  </si>
  <si>
    <t>Invoice Currency</t>
  </si>
  <si>
    <t>SITC Code</t>
  </si>
  <si>
    <t>Percentage of currency of invoice by SITC section for non-EU exports</t>
  </si>
  <si>
    <t>Proportion of non-EU exports invoiced in Pound Sterling</t>
  </si>
  <si>
    <t>Average: 2018 - 2020</t>
  </si>
  <si>
    <t>0 Food and live animals</t>
  </si>
  <si>
    <t>1 Beverages and tobacco</t>
  </si>
  <si>
    <t>2 Crude materials, inedible, except fuels</t>
  </si>
  <si>
    <t>3 Mineral fuels, lubricants and related materials</t>
  </si>
  <si>
    <t>4 Animal and vegetable oils, fats and waxes</t>
  </si>
  <si>
    <t>5 Chemicals and related products, not elsewhere specified</t>
  </si>
  <si>
    <t>6 Manufactured goods classified chiefly by material</t>
  </si>
  <si>
    <t xml:space="preserve">7 Machinery and transport equipment </t>
  </si>
  <si>
    <t>8 Miscellaneous manufactured articles</t>
  </si>
  <si>
    <t>9 Commodities and transactions not classified elsewhere in the SITC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</si>
</sst>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4" fillId="0" borderId="2" xfId="0" applyNumberFormat="1" applyFont="1" applyBorder="1" applyAlignment="1">
      <alignment vertical="center"/>
    </xf>
    <xf numFmtId="0" fontId="8" fillId="0" borderId="0" xfId="0" applyFont="1"/>
    <xf numFmtId="0" fontId="8" fillId="0" borderId="4" xfId="0" applyFont="1" applyBorder="1"/>
    <xf numFmtId="16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Proportion of non-EU exports invoiced in Pound Sterling</a:t>
            </a:r>
          </a:p>
          <a:p>
            <a:pPr algn="l">
              <a:defRPr sz="1200" b="1">
                <a:solidFill>
                  <a:sysClr val="windowText" lastClr="000000"/>
                </a:solidFill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By</a:t>
            </a:r>
            <a:r>
              <a:rPr lang="en-GB" sz="1200" b="0" baseline="0">
                <a:solidFill>
                  <a:sysClr val="windowText" lastClr="000000"/>
                </a:solidFill>
              </a:rPr>
              <a:t> SITC-1 sectors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4.4871570703177641E-2"/>
          <c:y val="2.3044588106712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30221981908847E-2"/>
          <c:y val="0.15105534469905532"/>
          <c:w val="0.93663754129124011"/>
          <c:h val="0.65283861158884482"/>
        </c:manualLayout>
      </c:layout>
      <c:lineChart>
        <c:grouping val="standar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0 Food and live animals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Charts!$C$3:$J$3</c:f>
              <c:numCache>
                <c:formatCode>General</c:formatCode>
                <c:ptCount val="8"/>
                <c:pt idx="0">
                  <c:v>66.099999999999994</c:v>
                </c:pt>
                <c:pt idx="1">
                  <c:v>66.2</c:v>
                </c:pt>
                <c:pt idx="2">
                  <c:v>65.599999999999994</c:v>
                </c:pt>
                <c:pt idx="3">
                  <c:v>65.3</c:v>
                </c:pt>
                <c:pt idx="4">
                  <c:v>65.099999999999994</c:v>
                </c:pt>
                <c:pt idx="5">
                  <c:v>63</c:v>
                </c:pt>
                <c:pt idx="6">
                  <c:v>58.4</c:v>
                </c:pt>
                <c:pt idx="7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5-421A-AD19-28CD758BA731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1 Beverages and tobacco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Charts!$C$4:$J$4</c:f>
              <c:numCache>
                <c:formatCode>General</c:formatCode>
                <c:ptCount val="8"/>
                <c:pt idx="0">
                  <c:v>50.6</c:v>
                </c:pt>
                <c:pt idx="1">
                  <c:v>49.5</c:v>
                </c:pt>
                <c:pt idx="2">
                  <c:v>49.6</c:v>
                </c:pt>
                <c:pt idx="3">
                  <c:v>52.8</c:v>
                </c:pt>
                <c:pt idx="4">
                  <c:v>56.5</c:v>
                </c:pt>
                <c:pt idx="5">
                  <c:v>55.6</c:v>
                </c:pt>
                <c:pt idx="6">
                  <c:v>56.4</c:v>
                </c:pt>
                <c:pt idx="7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5-421A-AD19-28CD758BA731}"/>
            </c:ext>
          </c:extLst>
        </c:ser>
        <c:ser>
          <c:idx val="2"/>
          <c:order val="2"/>
          <c:tx>
            <c:strRef>
              <c:f>Charts!$B$5</c:f>
              <c:strCache>
                <c:ptCount val="1"/>
                <c:pt idx="0">
                  <c:v>2 Crude materials, inedible, except fuels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Charts!$C$5:$J$5</c:f>
              <c:numCache>
                <c:formatCode>General</c:formatCode>
                <c:ptCount val="8"/>
                <c:pt idx="0">
                  <c:v>69.3</c:v>
                </c:pt>
                <c:pt idx="1">
                  <c:v>58.1</c:v>
                </c:pt>
                <c:pt idx="2">
                  <c:v>61.7</c:v>
                </c:pt>
                <c:pt idx="3">
                  <c:v>61.2</c:v>
                </c:pt>
                <c:pt idx="4">
                  <c:v>63.8</c:v>
                </c:pt>
                <c:pt idx="5">
                  <c:v>67.3</c:v>
                </c:pt>
                <c:pt idx="6">
                  <c:v>62.7</c:v>
                </c:pt>
                <c:pt idx="7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5-421A-AD19-28CD758BA731}"/>
            </c:ext>
          </c:extLst>
        </c:ser>
        <c:ser>
          <c:idx val="3"/>
          <c:order val="3"/>
          <c:tx>
            <c:strRef>
              <c:f>Charts!$B$6</c:f>
              <c:strCache>
                <c:ptCount val="1"/>
                <c:pt idx="0">
                  <c:v>3 Mineral fuels, lubricants and related materials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8.2086680132993445E-2"/>
                  <c:y val="-8.75195238475619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Charts!$C$6:$J$6</c:f>
              <c:numCache>
                <c:formatCode>General</c:formatCode>
                <c:ptCount val="8"/>
                <c:pt idx="0">
                  <c:v>75.900000000000006</c:v>
                </c:pt>
                <c:pt idx="1">
                  <c:v>76</c:v>
                </c:pt>
                <c:pt idx="2">
                  <c:v>70.7</c:v>
                </c:pt>
                <c:pt idx="3">
                  <c:v>71</c:v>
                </c:pt>
                <c:pt idx="4">
                  <c:v>67.599999999999994</c:v>
                </c:pt>
                <c:pt idx="5">
                  <c:v>70.900000000000006</c:v>
                </c:pt>
                <c:pt idx="6">
                  <c:v>71.400000000000006</c:v>
                </c:pt>
                <c:pt idx="7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5-421A-AD19-28CD758BA731}"/>
            </c:ext>
          </c:extLst>
        </c:ser>
        <c:ser>
          <c:idx val="4"/>
          <c:order val="4"/>
          <c:tx>
            <c:strRef>
              <c:f>Charts!$B$7</c:f>
              <c:strCache>
                <c:ptCount val="1"/>
                <c:pt idx="0">
                  <c:v>4 Animal and vegetable oils, fats and waxes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7.79493475521046E-3"/>
                  <c:y val="-5.874008369831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Charts!$C$7:$J$7</c:f>
              <c:numCache>
                <c:formatCode>General</c:formatCode>
                <c:ptCount val="8"/>
                <c:pt idx="0">
                  <c:v>85.8</c:v>
                </c:pt>
                <c:pt idx="1">
                  <c:v>70.599999999999994</c:v>
                </c:pt>
                <c:pt idx="2">
                  <c:v>58.3</c:v>
                </c:pt>
                <c:pt idx="3">
                  <c:v>54.5</c:v>
                </c:pt>
                <c:pt idx="4">
                  <c:v>60.3</c:v>
                </c:pt>
                <c:pt idx="5">
                  <c:v>42.3</c:v>
                </c:pt>
                <c:pt idx="6">
                  <c:v>42.7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5-421A-AD19-28CD758BA731}"/>
            </c:ext>
          </c:extLst>
        </c:ser>
        <c:ser>
          <c:idx val="5"/>
          <c:order val="5"/>
          <c:tx>
            <c:strRef>
              <c:f>Charts!$B$8</c:f>
              <c:strCache>
                <c:ptCount val="1"/>
                <c:pt idx="0">
                  <c:v>5 Chemicals and related products, not elsewhere specified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1725439033108385"/>
                  <c:y val="9.19115952534047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Charts!$C$8:$J$8</c:f>
              <c:numCache>
                <c:formatCode>General</c:formatCode>
                <c:ptCount val="8"/>
                <c:pt idx="0">
                  <c:v>45</c:v>
                </c:pt>
                <c:pt idx="1">
                  <c:v>43.7</c:v>
                </c:pt>
                <c:pt idx="2">
                  <c:v>43.3</c:v>
                </c:pt>
                <c:pt idx="3">
                  <c:v>43.2</c:v>
                </c:pt>
                <c:pt idx="4">
                  <c:v>43.9</c:v>
                </c:pt>
                <c:pt idx="5">
                  <c:v>43.1</c:v>
                </c:pt>
                <c:pt idx="6">
                  <c:v>34.1</c:v>
                </c:pt>
                <c:pt idx="7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5-421A-AD19-28CD758BA731}"/>
            </c:ext>
          </c:extLst>
        </c:ser>
        <c:ser>
          <c:idx val="6"/>
          <c:order val="6"/>
          <c:tx>
            <c:strRef>
              <c:f>Charts!$B$9</c:f>
              <c:strCache>
                <c:ptCount val="1"/>
                <c:pt idx="0">
                  <c:v>6 Manufactured goods classified chiefly by material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Charts!$C$9:$J$9</c:f>
              <c:numCache>
                <c:formatCode>General</c:formatCode>
                <c:ptCount val="8"/>
                <c:pt idx="0">
                  <c:v>55.3</c:v>
                </c:pt>
                <c:pt idx="1">
                  <c:v>57.2</c:v>
                </c:pt>
                <c:pt idx="2">
                  <c:v>57.2</c:v>
                </c:pt>
                <c:pt idx="3">
                  <c:v>56.4</c:v>
                </c:pt>
                <c:pt idx="4">
                  <c:v>55.5</c:v>
                </c:pt>
                <c:pt idx="5">
                  <c:v>54.4</c:v>
                </c:pt>
                <c:pt idx="6">
                  <c:v>50.8</c:v>
                </c:pt>
                <c:pt idx="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75-421A-AD19-28CD758BA731}"/>
            </c:ext>
          </c:extLst>
        </c:ser>
        <c:ser>
          <c:idx val="7"/>
          <c:order val="7"/>
          <c:tx>
            <c:strRef>
              <c:f>Charts!$B$10</c:f>
              <c:strCache>
                <c:ptCount val="1"/>
                <c:pt idx="0">
                  <c:v>7 Machinery and transport equipment 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2810226182688297"/>
                  <c:y val="7.33998167095784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Charts!$C$10:$J$10</c:f>
              <c:numCache>
                <c:formatCode>General</c:formatCode>
                <c:ptCount val="8"/>
                <c:pt idx="0">
                  <c:v>57.3</c:v>
                </c:pt>
                <c:pt idx="1">
                  <c:v>56.7</c:v>
                </c:pt>
                <c:pt idx="2">
                  <c:v>57</c:v>
                </c:pt>
                <c:pt idx="3">
                  <c:v>55</c:v>
                </c:pt>
                <c:pt idx="4">
                  <c:v>45</c:v>
                </c:pt>
                <c:pt idx="5">
                  <c:v>36.4</c:v>
                </c:pt>
                <c:pt idx="6">
                  <c:v>32</c:v>
                </c:pt>
                <c:pt idx="7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75-421A-AD19-28CD758BA731}"/>
            </c:ext>
          </c:extLst>
        </c:ser>
        <c:ser>
          <c:idx val="8"/>
          <c:order val="8"/>
          <c:tx>
            <c:strRef>
              <c:f>Charts!$B$11</c:f>
              <c:strCache>
                <c:ptCount val="1"/>
                <c:pt idx="0">
                  <c:v>8 Miscellaneous manufactured articles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Charts!$C$11:$J$11</c:f>
              <c:numCache>
                <c:formatCode>General</c:formatCode>
                <c:ptCount val="8"/>
                <c:pt idx="0">
                  <c:v>67.8</c:v>
                </c:pt>
                <c:pt idx="1">
                  <c:v>64.2</c:v>
                </c:pt>
                <c:pt idx="2">
                  <c:v>60.9</c:v>
                </c:pt>
                <c:pt idx="3">
                  <c:v>60.6</c:v>
                </c:pt>
                <c:pt idx="4">
                  <c:v>59.3</c:v>
                </c:pt>
                <c:pt idx="5">
                  <c:v>57.7</c:v>
                </c:pt>
                <c:pt idx="6">
                  <c:v>57.1</c:v>
                </c:pt>
                <c:pt idx="7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75-421A-AD19-28CD758BA731}"/>
            </c:ext>
          </c:extLst>
        </c:ser>
        <c:ser>
          <c:idx val="10"/>
          <c:order val="9"/>
          <c:tx>
            <c:strRef>
              <c:f>Charts!$B$13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2.8211578762962824E-3"/>
                  <c:y val="-1.30518174890598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5-421A-AD19-28CD758BA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Charts!$C$13:$J$13</c:f>
              <c:numCache>
                <c:formatCode>General</c:formatCode>
                <c:ptCount val="8"/>
                <c:pt idx="0">
                  <c:v>60.8</c:v>
                </c:pt>
                <c:pt idx="1">
                  <c:v>57.5</c:v>
                </c:pt>
                <c:pt idx="2">
                  <c:v>56.9</c:v>
                </c:pt>
                <c:pt idx="3">
                  <c:v>57.4</c:v>
                </c:pt>
                <c:pt idx="4">
                  <c:v>51.1</c:v>
                </c:pt>
                <c:pt idx="5">
                  <c:v>44</c:v>
                </c:pt>
                <c:pt idx="6">
                  <c:v>41.2</c:v>
                </c:pt>
                <c:pt idx="7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75-421A-AD19-28CD758B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22784"/>
        <c:axId val="745634016"/>
      </c:lineChart>
      <c:catAx>
        <c:axId val="7456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34016"/>
        <c:crosses val="autoZero"/>
        <c:auto val="1"/>
        <c:lblAlgn val="ctr"/>
        <c:lblOffset val="100"/>
        <c:noMultiLvlLbl val="0"/>
      </c:catAx>
      <c:valAx>
        <c:axId val="745634016"/>
        <c:scaling>
          <c:orientation val="minMax"/>
          <c:min val="20"/>
        </c:scaling>
        <c:delete val="0"/>
        <c:axPos val="l"/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227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Average proportion of non-EU exports invoiced in Pound Sterling between</a:t>
            </a:r>
            <a:r>
              <a:rPr lang="en-US" sz="1200" b="1" baseline="0">
                <a:solidFill>
                  <a:sysClr val="windowText" lastClr="000000"/>
                </a:solidFill>
              </a:rPr>
              <a:t> 2018 and 2020</a:t>
            </a:r>
          </a:p>
          <a:p>
            <a:pPr algn="l">
              <a:defRPr sz="1200" b="1">
                <a:solidFill>
                  <a:sysClr val="windowText" lastClr="000000"/>
                </a:solidFill>
              </a:defRPr>
            </a:pPr>
            <a:r>
              <a:rPr lang="en-US" sz="1200" b="0" baseline="0">
                <a:solidFill>
                  <a:sysClr val="windowText" lastClr="000000"/>
                </a:solidFill>
              </a:rPr>
              <a:t>By SITC-1 sectors</a:t>
            </a:r>
            <a:endParaRPr lang="en-US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2316218322888286E-2"/>
          <c:y val="2.0227557365830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3663384504242"/>
          <c:y val="0.21577390638537094"/>
          <c:w val="0.49011287999765468"/>
          <c:h val="0.582714856353659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Charts!$B$42</c:f>
              <c:strCache>
                <c:ptCount val="1"/>
                <c:pt idx="0">
                  <c:v>Average: 2018 - 2020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6-4809-9939-A1C330CE1A4B}"/>
              </c:ext>
            </c:extLst>
          </c:dPt>
          <c:cat>
            <c:strRef>
              <c:f>Charts!$A$43:$A$53</c:f>
              <c:strCache>
                <c:ptCount val="11"/>
                <c:pt idx="0">
                  <c:v>9 Commodities and transactions not classified elsewhere in the SITC</c:v>
                </c:pt>
                <c:pt idx="1">
                  <c:v>7 Machinery and transport equipment </c:v>
                </c:pt>
                <c:pt idx="2">
                  <c:v>5 Chemicals and related products, not elsewhere specified</c:v>
                </c:pt>
                <c:pt idx="3">
                  <c:v>Total</c:v>
                </c:pt>
                <c:pt idx="4">
                  <c:v>4 Animal and vegetable oils, fats and waxes</c:v>
                </c:pt>
                <c:pt idx="5">
                  <c:v>6 Manufactured goods classified chiefly by material</c:v>
                </c:pt>
                <c:pt idx="6">
                  <c:v>1 Beverages and tobacco</c:v>
                </c:pt>
                <c:pt idx="7">
                  <c:v>8 Miscellaneous manufactured articles</c:v>
                </c:pt>
                <c:pt idx="8">
                  <c:v>0 Food and live animals</c:v>
                </c:pt>
                <c:pt idx="9">
                  <c:v>2 Crude materials, inedible, except fuels</c:v>
                </c:pt>
                <c:pt idx="10">
                  <c:v>3 Mineral fuels, lubricants and related materials</c:v>
                </c:pt>
              </c:strCache>
            </c:strRef>
          </c:cat>
          <c:val>
            <c:numRef>
              <c:f>Charts!$B$43:$B$53</c:f>
              <c:numCache>
                <c:formatCode>General</c:formatCode>
                <c:ptCount val="11"/>
                <c:pt idx="0">
                  <c:v>32.6</c:v>
                </c:pt>
                <c:pt idx="1">
                  <c:v>34.033333333333339</c:v>
                </c:pt>
                <c:pt idx="2">
                  <c:v>36.9</c:v>
                </c:pt>
                <c:pt idx="3">
                  <c:v>41.766666666666673</c:v>
                </c:pt>
                <c:pt idx="4">
                  <c:v>44</c:v>
                </c:pt>
                <c:pt idx="5">
                  <c:v>49.199999999999996</c:v>
                </c:pt>
                <c:pt idx="6">
                  <c:v>56.199999999999996</c:v>
                </c:pt>
                <c:pt idx="7">
                  <c:v>56.433333333333337</c:v>
                </c:pt>
                <c:pt idx="8">
                  <c:v>60.5</c:v>
                </c:pt>
                <c:pt idx="9">
                  <c:v>61.300000000000004</c:v>
                </c:pt>
                <c:pt idx="10">
                  <c:v>65.233333333333334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809-9939-A1C330CE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617376"/>
        <c:axId val="745623616"/>
      </c:barChart>
      <c:catAx>
        <c:axId val="74561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23616"/>
        <c:crosses val="autoZero"/>
        <c:auto val="1"/>
        <c:lblAlgn val="ctr"/>
        <c:lblOffset val="100"/>
        <c:noMultiLvlLbl val="0"/>
      </c:catAx>
      <c:valAx>
        <c:axId val="745623616"/>
        <c:scaling>
          <c:orientation val="minMax"/>
        </c:scaling>
        <c:delete val="0"/>
        <c:axPos val="b"/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336548</xdr:colOff>
      <xdr:row>13</xdr:row>
      <xdr:rowOff>153761</xdr:rowOff>
    </xdr:from>
    <xdr:to>
      <xdr:col>9</xdr:col>
      <xdr:colOff>282575</xdr:colOff>
      <xdr:row>37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69507-6E97-37D7-769D-80C46236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239711</xdr:colOff>
      <xdr:row>13</xdr:row>
      <xdr:rowOff>169861</xdr:rowOff>
    </xdr:from>
    <xdr:to>
      <xdr:col>20</xdr:col>
      <xdr:colOff>117474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57D5D-843F-8716-CD0C-DD5BC782E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0.03087</cdr:x>
      <cdr:y>0.87789</cdr:y>
    </cdr:from>
    <cdr:to>
      <cdr:x>0.81983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A08F8A-374E-BC5F-5B5F-3EC601E519C7}"/>
            </a:ext>
          </a:extLst>
        </cdr:cNvPr>
        <cdr:cNvSpPr txBox="1"/>
      </cdr:nvSpPr>
      <cdr:spPr>
        <a:xfrm xmlns:a="http://schemas.openxmlformats.org/drawingml/2006/main">
          <a:off x="244477" y="3560989"/>
          <a:ext cx="62484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 i="1"/>
            <a:t>Source: HM Revenue</a:t>
          </a:r>
          <a:r>
            <a:rPr lang="en-GB" sz="900" i="1" baseline="0"/>
            <a:t> &amp; Customs Overseas Trade in Goods Statistics.</a:t>
          </a:r>
        </a:p>
        <a:p xmlns:a="http://schemas.openxmlformats.org/drawingml/2006/main">
          <a:r>
            <a:rPr lang="en-GB" sz="900" i="1" baseline="0"/>
            <a:t>Note: Fugures are representative of trade where a currency is declared and rounded to the nearest decimal place</a:t>
          </a:r>
          <a:r>
            <a:rPr lang="en-GB" sz="900" i="1"/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0.03615</cdr:x>
      <cdr:y>0.86657</cdr:y>
    </cdr:from>
    <cdr:to>
      <cdr:x>0.933</cdr:x>
      <cdr:y>0.96927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FB01AB-A6E6-A0B6-34C9-11F36ADC471A}"/>
            </a:ext>
          </a:extLst>
        </cdr:cNvPr>
        <cdr:cNvSpPr txBox="1"/>
      </cdr:nvSpPr>
      <cdr:spPr>
        <a:xfrm xmlns:a="http://schemas.openxmlformats.org/drawingml/2006/main">
          <a:off x="238125" y="3773489"/>
          <a:ext cx="5907089" cy="447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i="1"/>
            <a:t>Source: HM Revenue</a:t>
          </a:r>
          <a:r>
            <a:rPr lang="en-GB" sz="900" i="1" baseline="0"/>
            <a:t> &amp; Customs Overseas Trade in Goods Statistics.</a:t>
          </a:r>
        </a:p>
        <a:p xmlns:a="http://schemas.openxmlformats.org/drawingml/2006/main">
          <a:r>
            <a:rPr lang="en-GB" sz="900" i="1" baseline="0"/>
            <a:t>Note: Fugures are representative of trade where a currency is declared and rounded to the nearest decimal place</a:t>
          </a:r>
          <a:r>
            <a:rPr lang="en-GB" sz="900" i="1"/>
            <a:t> 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A633-3CBA-4B00-A553-5DE1AA4E7CC5}">
  <dimension ref="A2:K53"/>
  <sheetViews>
    <sheetView tabSelected="1" zoomScaleNormal="100" workbookViewId="0">
      <selection activeCell="N10" sqref="N10"/>
    </sheetView>
  </sheetViews>
  <sheetFormatPr defaultRowHeight="14.5" x14ac:dyDescent="0.35"/>
  <cols>
    <col min="2" max="2" width="56.54296875" bestFit="1" customWidth="1"/>
  </cols>
  <sheetData>
    <row r="2" spans="1:11" x14ac:dyDescent="0.35">
      <c r="A2" s="17" t="s">
        <v>50</v>
      </c>
      <c r="B2" s="17"/>
      <c r="C2" s="17">
        <v>2013</v>
      </c>
      <c r="D2" s="17">
        <v>2014</v>
      </c>
      <c r="E2" s="17">
        <v>2015</v>
      </c>
      <c r="F2" s="17">
        <v>2016</v>
      </c>
      <c r="G2" s="17">
        <v>2017</v>
      </c>
      <c r="H2" s="17">
        <v>2018</v>
      </c>
      <c r="I2" s="17">
        <v>2019</v>
      </c>
      <c r="J2" s="17">
        <v>2020</v>
      </c>
      <c r="K2" s="17" t="s">
        <v>51</v>
      </c>
    </row>
    <row r="3" spans="1:11" x14ac:dyDescent="0.35">
      <c r="A3">
        <v>0</v>
      </c>
      <c r="B3" t="str">
        <f>_xlfn.CONCAT(A3," ",INDEX('Non-EU Export Summary'!$B$3:$B$35,MATCH(Charts!A3,'Non-EU Export Summary'!$A$3:$A$35,0)))</f>
        <v>0 Food and live animals</v>
      </c>
      <c r="C3">
        <f>SUMIFS('Non-EU Export Summary'!D$3:D$35,'Non-EU Export Summary'!$C$3:$C$35,"Pound sterling",'Non-EU Export Summary'!$A$3:$A$35,Charts!$A3)</f>
        <v>66.099999999999994</v>
      </c>
      <c r="D3">
        <f>SUMIFS('Non-EU Export Summary'!E$3:E$35,'Non-EU Export Summary'!$C$3:$C$35,"Pound sterling",'Non-EU Export Summary'!$A$3:$A$35,Charts!$A3)</f>
        <v>66.2</v>
      </c>
      <c r="E3">
        <f>SUMIFS('Non-EU Export Summary'!F$3:F$35,'Non-EU Export Summary'!$C$3:$C$35,"Pound sterling",'Non-EU Export Summary'!$A$3:$A$35,Charts!$A3)</f>
        <v>65.599999999999994</v>
      </c>
      <c r="F3">
        <f>SUMIFS('Non-EU Export Summary'!G$3:G$35,'Non-EU Export Summary'!$C$3:$C$35,"Pound sterling",'Non-EU Export Summary'!$A$3:$A$35,Charts!$A3)</f>
        <v>65.3</v>
      </c>
      <c r="G3">
        <f>SUMIFS('Non-EU Export Summary'!H$3:H$35,'Non-EU Export Summary'!$C$3:$C$35,"Pound sterling",'Non-EU Export Summary'!$A$3:$A$35,Charts!$A3)</f>
        <v>65.099999999999994</v>
      </c>
      <c r="H3">
        <f>SUMIFS('Non-EU Export Summary'!I$3:I$35,'Non-EU Export Summary'!$C$3:$C$35,"Pound sterling",'Non-EU Export Summary'!$A$3:$A$35,Charts!$A3)</f>
        <v>63</v>
      </c>
      <c r="I3">
        <f>SUMIFS('Non-EU Export Summary'!J$3:J$35,'Non-EU Export Summary'!$C$3:$C$35,"Pound sterling",'Non-EU Export Summary'!$A$3:$A$35,Charts!$A3)</f>
        <v>58.4</v>
      </c>
      <c r="J3">
        <f>SUMIFS('Non-EU Export Summary'!K$3:K$35,'Non-EU Export Summary'!$C$3:$C$35,"Pound sterling",'Non-EU Export Summary'!$A$3:$A$35,Charts!$A3)</f>
        <v>60.1</v>
      </c>
      <c r="K3" s="18">
        <f t="shared" ref="K3:K12" si="0">AVERAGE(H3:J3)</f>
        <v>60.5</v>
      </c>
    </row>
    <row r="4" spans="1:11" x14ac:dyDescent="0.35">
      <c r="A4">
        <v>1</v>
      </c>
      <c r="B4" t="str">
        <f>_xlfn.CONCAT(A4," ",INDEX('Non-EU Export Summary'!$B$3:$B$35,MATCH(Charts!A4,'Non-EU Export Summary'!$A$3:$A$35,0)))</f>
        <v>1 Beverages and tobacco</v>
      </c>
      <c r="C4">
        <f>SUMIFS('Non-EU Export Summary'!D$3:D$35,'Non-EU Export Summary'!$C$3:$C$35,"Pound sterling",'Non-EU Export Summary'!$A$3:$A$35,Charts!$A4)</f>
        <v>50.6</v>
      </c>
      <c r="D4">
        <f>SUMIFS('Non-EU Export Summary'!E$3:E$35,'Non-EU Export Summary'!$C$3:$C$35,"Pound sterling",'Non-EU Export Summary'!$A$3:$A$35,Charts!$A4)</f>
        <v>49.5</v>
      </c>
      <c r="E4">
        <f>SUMIFS('Non-EU Export Summary'!F$3:F$35,'Non-EU Export Summary'!$C$3:$C$35,"Pound sterling",'Non-EU Export Summary'!$A$3:$A$35,Charts!$A4)</f>
        <v>49.6</v>
      </c>
      <c r="F4">
        <f>SUMIFS('Non-EU Export Summary'!G$3:G$35,'Non-EU Export Summary'!$C$3:$C$35,"Pound sterling",'Non-EU Export Summary'!$A$3:$A$35,Charts!$A4)</f>
        <v>52.8</v>
      </c>
      <c r="G4">
        <f>SUMIFS('Non-EU Export Summary'!H$3:H$35,'Non-EU Export Summary'!$C$3:$C$35,"Pound sterling",'Non-EU Export Summary'!$A$3:$A$35,Charts!$A4)</f>
        <v>56.5</v>
      </c>
      <c r="H4">
        <f>SUMIFS('Non-EU Export Summary'!I$3:I$35,'Non-EU Export Summary'!$C$3:$C$35,"Pound sterling",'Non-EU Export Summary'!$A$3:$A$35,Charts!$A4)</f>
        <v>55.6</v>
      </c>
      <c r="I4">
        <f>SUMIFS('Non-EU Export Summary'!J$3:J$35,'Non-EU Export Summary'!$C$3:$C$35,"Pound sterling",'Non-EU Export Summary'!$A$3:$A$35,Charts!$A4)</f>
        <v>56.4</v>
      </c>
      <c r="J4">
        <f>SUMIFS('Non-EU Export Summary'!K$3:K$35,'Non-EU Export Summary'!$C$3:$C$35,"Pound sterling",'Non-EU Export Summary'!$A$3:$A$35,Charts!$A4)</f>
        <v>56.6</v>
      </c>
      <c r="K4" s="18">
        <f t="shared" si="0"/>
        <v>56.199999999999996</v>
      </c>
    </row>
    <row r="5" spans="1:11" x14ac:dyDescent="0.35">
      <c r="A5">
        <v>2</v>
      </c>
      <c r="B5" t="str">
        <f>_xlfn.CONCAT(A5," ",INDEX('Non-EU Export Summary'!$B$3:$B$35,MATCH(Charts!A5,'Non-EU Export Summary'!$A$3:$A$35,0)))</f>
        <v>2 Crude materials, inedible, except fuels</v>
      </c>
      <c r="C5">
        <f>SUMIFS('Non-EU Export Summary'!D$3:D$35,'Non-EU Export Summary'!$C$3:$C$35,"Pound sterling",'Non-EU Export Summary'!$A$3:$A$35,Charts!$A5)</f>
        <v>69.3</v>
      </c>
      <c r="D5">
        <f>SUMIFS('Non-EU Export Summary'!E$3:E$35,'Non-EU Export Summary'!$C$3:$C$35,"Pound sterling",'Non-EU Export Summary'!$A$3:$A$35,Charts!$A5)</f>
        <v>58.1</v>
      </c>
      <c r="E5">
        <f>SUMIFS('Non-EU Export Summary'!F$3:F$35,'Non-EU Export Summary'!$C$3:$C$35,"Pound sterling",'Non-EU Export Summary'!$A$3:$A$35,Charts!$A5)</f>
        <v>61.7</v>
      </c>
      <c r="F5">
        <f>SUMIFS('Non-EU Export Summary'!G$3:G$35,'Non-EU Export Summary'!$C$3:$C$35,"Pound sterling",'Non-EU Export Summary'!$A$3:$A$35,Charts!$A5)</f>
        <v>61.2</v>
      </c>
      <c r="G5">
        <f>SUMIFS('Non-EU Export Summary'!H$3:H$35,'Non-EU Export Summary'!$C$3:$C$35,"Pound sterling",'Non-EU Export Summary'!$A$3:$A$35,Charts!$A5)</f>
        <v>63.8</v>
      </c>
      <c r="H5">
        <f>SUMIFS('Non-EU Export Summary'!I$3:I$35,'Non-EU Export Summary'!$C$3:$C$35,"Pound sterling",'Non-EU Export Summary'!$A$3:$A$35,Charts!$A5)</f>
        <v>67.3</v>
      </c>
      <c r="I5">
        <f>SUMIFS('Non-EU Export Summary'!J$3:J$35,'Non-EU Export Summary'!$C$3:$C$35,"Pound sterling",'Non-EU Export Summary'!$A$3:$A$35,Charts!$A5)</f>
        <v>62.7</v>
      </c>
      <c r="J5">
        <f>SUMIFS('Non-EU Export Summary'!K$3:K$35,'Non-EU Export Summary'!$C$3:$C$35,"Pound sterling",'Non-EU Export Summary'!$A$3:$A$35,Charts!$A5)</f>
        <v>53.9</v>
      </c>
      <c r="K5" s="18">
        <f t="shared" si="0"/>
        <v>61.300000000000004</v>
      </c>
    </row>
    <row r="6" spans="1:11" x14ac:dyDescent="0.35">
      <c r="A6">
        <v>3</v>
      </c>
      <c r="B6" t="str">
        <f>_xlfn.CONCAT(A6," ",INDEX('Non-EU Export Summary'!$B$3:$B$35,MATCH(Charts!A6,'Non-EU Export Summary'!$A$3:$A$35,0)))</f>
        <v>3 Mineral fuels, lubricants and related materials</v>
      </c>
      <c r="C6">
        <f>SUMIFS('Non-EU Export Summary'!D$3:D$35,'Non-EU Export Summary'!$C$3:$C$35,"Pound sterling",'Non-EU Export Summary'!$A$3:$A$35,Charts!$A6)</f>
        <v>75.900000000000006</v>
      </c>
      <c r="D6">
        <f>SUMIFS('Non-EU Export Summary'!E$3:E$35,'Non-EU Export Summary'!$C$3:$C$35,"Pound sterling",'Non-EU Export Summary'!$A$3:$A$35,Charts!$A6)</f>
        <v>76</v>
      </c>
      <c r="E6">
        <f>SUMIFS('Non-EU Export Summary'!F$3:F$35,'Non-EU Export Summary'!$C$3:$C$35,"Pound sterling",'Non-EU Export Summary'!$A$3:$A$35,Charts!$A6)</f>
        <v>70.7</v>
      </c>
      <c r="F6">
        <f>SUMIFS('Non-EU Export Summary'!G$3:G$35,'Non-EU Export Summary'!$C$3:$C$35,"Pound sterling",'Non-EU Export Summary'!$A$3:$A$35,Charts!$A6)</f>
        <v>71</v>
      </c>
      <c r="G6">
        <f>SUMIFS('Non-EU Export Summary'!H$3:H$35,'Non-EU Export Summary'!$C$3:$C$35,"Pound sterling",'Non-EU Export Summary'!$A$3:$A$35,Charts!$A6)</f>
        <v>67.599999999999994</v>
      </c>
      <c r="H6">
        <f>SUMIFS('Non-EU Export Summary'!I$3:I$35,'Non-EU Export Summary'!$C$3:$C$35,"Pound sterling",'Non-EU Export Summary'!$A$3:$A$35,Charts!$A6)</f>
        <v>70.900000000000006</v>
      </c>
      <c r="I6">
        <f>SUMIFS('Non-EU Export Summary'!J$3:J$35,'Non-EU Export Summary'!$C$3:$C$35,"Pound sterling",'Non-EU Export Summary'!$A$3:$A$35,Charts!$A6)</f>
        <v>71.400000000000006</v>
      </c>
      <c r="J6">
        <f>SUMIFS('Non-EU Export Summary'!K$3:K$35,'Non-EU Export Summary'!$C$3:$C$35,"Pound sterling",'Non-EU Export Summary'!$A$3:$A$35,Charts!$A6)</f>
        <v>53.4</v>
      </c>
      <c r="K6" s="18">
        <f t="shared" si="0"/>
        <v>65.233333333333334</v>
      </c>
    </row>
    <row r="7" spans="1:11" x14ac:dyDescent="0.35">
      <c r="A7">
        <v>4</v>
      </c>
      <c r="B7" t="str">
        <f>_xlfn.CONCAT(A7," ",INDEX('Non-EU Export Summary'!$B$3:$B$35,MATCH(Charts!A7,'Non-EU Export Summary'!$A$3:$A$35,0)))</f>
        <v>4 Animal and vegetable oils, fats and waxes</v>
      </c>
      <c r="C7">
        <f>SUMIFS('Non-EU Export Summary'!D$3:D$35,'Non-EU Export Summary'!$C$3:$C$35,"Pound sterling",'Non-EU Export Summary'!$A$3:$A$35,Charts!$A7)</f>
        <v>85.8</v>
      </c>
      <c r="D7">
        <f>SUMIFS('Non-EU Export Summary'!E$3:E$35,'Non-EU Export Summary'!$C$3:$C$35,"Pound sterling",'Non-EU Export Summary'!$A$3:$A$35,Charts!$A7)</f>
        <v>70.599999999999994</v>
      </c>
      <c r="E7">
        <f>SUMIFS('Non-EU Export Summary'!F$3:F$35,'Non-EU Export Summary'!$C$3:$C$35,"Pound sterling",'Non-EU Export Summary'!$A$3:$A$35,Charts!$A7)</f>
        <v>58.3</v>
      </c>
      <c r="F7">
        <f>SUMIFS('Non-EU Export Summary'!G$3:G$35,'Non-EU Export Summary'!$C$3:$C$35,"Pound sterling",'Non-EU Export Summary'!$A$3:$A$35,Charts!$A7)</f>
        <v>54.5</v>
      </c>
      <c r="G7">
        <f>SUMIFS('Non-EU Export Summary'!H$3:H$35,'Non-EU Export Summary'!$C$3:$C$35,"Pound sterling",'Non-EU Export Summary'!$A$3:$A$35,Charts!$A7)</f>
        <v>60.3</v>
      </c>
      <c r="H7">
        <f>SUMIFS('Non-EU Export Summary'!I$3:I$35,'Non-EU Export Summary'!$C$3:$C$35,"Pound sterling",'Non-EU Export Summary'!$A$3:$A$35,Charts!$A7)</f>
        <v>42.3</v>
      </c>
      <c r="I7">
        <f>SUMIFS('Non-EU Export Summary'!J$3:J$35,'Non-EU Export Summary'!$C$3:$C$35,"Pound sterling",'Non-EU Export Summary'!$A$3:$A$35,Charts!$A7)</f>
        <v>42.7</v>
      </c>
      <c r="J7">
        <f>SUMIFS('Non-EU Export Summary'!K$3:K$35,'Non-EU Export Summary'!$C$3:$C$35,"Pound sterling",'Non-EU Export Summary'!$A$3:$A$35,Charts!$A7)</f>
        <v>47</v>
      </c>
      <c r="K7" s="18">
        <f t="shared" si="0"/>
        <v>44</v>
      </c>
    </row>
    <row r="8" spans="1:11" x14ac:dyDescent="0.35">
      <c r="A8">
        <v>5</v>
      </c>
      <c r="B8" t="str">
        <f>_xlfn.CONCAT(A8," ",INDEX('Non-EU Export Summary'!$B$3:$B$35,MATCH(Charts!A8,'Non-EU Export Summary'!$A$3:$A$35,0)))</f>
        <v>5 Chemicals and related products, not elsewhere specified</v>
      </c>
      <c r="C8">
        <f>SUMIFS('Non-EU Export Summary'!D$3:D$35,'Non-EU Export Summary'!$C$3:$C$35,"Pound sterling",'Non-EU Export Summary'!$A$3:$A$35,Charts!$A8)</f>
        <v>45</v>
      </c>
      <c r="D8">
        <f>SUMIFS('Non-EU Export Summary'!E$3:E$35,'Non-EU Export Summary'!$C$3:$C$35,"Pound sterling",'Non-EU Export Summary'!$A$3:$A$35,Charts!$A8)</f>
        <v>43.7</v>
      </c>
      <c r="E8">
        <f>SUMIFS('Non-EU Export Summary'!F$3:F$35,'Non-EU Export Summary'!$C$3:$C$35,"Pound sterling",'Non-EU Export Summary'!$A$3:$A$35,Charts!$A8)</f>
        <v>43.3</v>
      </c>
      <c r="F8">
        <f>SUMIFS('Non-EU Export Summary'!G$3:G$35,'Non-EU Export Summary'!$C$3:$C$35,"Pound sterling",'Non-EU Export Summary'!$A$3:$A$35,Charts!$A8)</f>
        <v>43.2</v>
      </c>
      <c r="G8">
        <f>SUMIFS('Non-EU Export Summary'!H$3:H$35,'Non-EU Export Summary'!$C$3:$C$35,"Pound sterling",'Non-EU Export Summary'!$A$3:$A$35,Charts!$A8)</f>
        <v>43.9</v>
      </c>
      <c r="H8">
        <f>SUMIFS('Non-EU Export Summary'!I$3:I$35,'Non-EU Export Summary'!$C$3:$C$35,"Pound sterling",'Non-EU Export Summary'!$A$3:$A$35,Charts!$A8)</f>
        <v>43.1</v>
      </c>
      <c r="I8">
        <f>SUMIFS('Non-EU Export Summary'!J$3:J$35,'Non-EU Export Summary'!$C$3:$C$35,"Pound sterling",'Non-EU Export Summary'!$A$3:$A$35,Charts!$A8)</f>
        <v>34.1</v>
      </c>
      <c r="J8">
        <f>SUMIFS('Non-EU Export Summary'!K$3:K$35,'Non-EU Export Summary'!$C$3:$C$35,"Pound sterling",'Non-EU Export Summary'!$A$3:$A$35,Charts!$A8)</f>
        <v>33.5</v>
      </c>
      <c r="K8" s="18">
        <f t="shared" si="0"/>
        <v>36.9</v>
      </c>
    </row>
    <row r="9" spans="1:11" x14ac:dyDescent="0.35">
      <c r="A9">
        <v>6</v>
      </c>
      <c r="B9" t="str">
        <f>_xlfn.CONCAT(A9," ",INDEX('Non-EU Export Summary'!$B$3:$B$35,MATCH(Charts!A9,'Non-EU Export Summary'!$A$3:$A$35,0)))</f>
        <v>6 Manufactured goods classified chiefly by material</v>
      </c>
      <c r="C9">
        <f>SUMIFS('Non-EU Export Summary'!D$3:D$35,'Non-EU Export Summary'!$C$3:$C$35,"Pound sterling",'Non-EU Export Summary'!$A$3:$A$35,Charts!$A9)</f>
        <v>55.3</v>
      </c>
      <c r="D9">
        <f>SUMIFS('Non-EU Export Summary'!E$3:E$35,'Non-EU Export Summary'!$C$3:$C$35,"Pound sterling",'Non-EU Export Summary'!$A$3:$A$35,Charts!$A9)</f>
        <v>57.2</v>
      </c>
      <c r="E9">
        <f>SUMIFS('Non-EU Export Summary'!F$3:F$35,'Non-EU Export Summary'!$C$3:$C$35,"Pound sterling",'Non-EU Export Summary'!$A$3:$A$35,Charts!$A9)</f>
        <v>57.2</v>
      </c>
      <c r="F9">
        <f>SUMIFS('Non-EU Export Summary'!G$3:G$35,'Non-EU Export Summary'!$C$3:$C$35,"Pound sterling",'Non-EU Export Summary'!$A$3:$A$35,Charts!$A9)</f>
        <v>56.4</v>
      </c>
      <c r="G9">
        <f>SUMIFS('Non-EU Export Summary'!H$3:H$35,'Non-EU Export Summary'!$C$3:$C$35,"Pound sterling",'Non-EU Export Summary'!$A$3:$A$35,Charts!$A9)</f>
        <v>55.5</v>
      </c>
      <c r="H9">
        <f>SUMIFS('Non-EU Export Summary'!I$3:I$35,'Non-EU Export Summary'!$C$3:$C$35,"Pound sterling",'Non-EU Export Summary'!$A$3:$A$35,Charts!$A9)</f>
        <v>54.4</v>
      </c>
      <c r="I9">
        <f>SUMIFS('Non-EU Export Summary'!J$3:J$35,'Non-EU Export Summary'!$C$3:$C$35,"Pound sterling",'Non-EU Export Summary'!$A$3:$A$35,Charts!$A9)</f>
        <v>50.8</v>
      </c>
      <c r="J9">
        <f>SUMIFS('Non-EU Export Summary'!K$3:K$35,'Non-EU Export Summary'!$C$3:$C$35,"Pound sterling",'Non-EU Export Summary'!$A$3:$A$35,Charts!$A9)</f>
        <v>42.4</v>
      </c>
      <c r="K9" s="18">
        <f t="shared" si="0"/>
        <v>49.199999999999996</v>
      </c>
    </row>
    <row r="10" spans="1:11" x14ac:dyDescent="0.35">
      <c r="A10">
        <v>7</v>
      </c>
      <c r="B10" t="str">
        <f>_xlfn.CONCAT(A10," ",INDEX('Non-EU Export Summary'!$B$3:$B$35,MATCH(Charts!A10,'Non-EU Export Summary'!$A$3:$A$35,0)))</f>
        <v xml:space="preserve">7 Machinery and transport equipment </v>
      </c>
      <c r="C10">
        <f>SUMIFS('Non-EU Export Summary'!D$3:D$35,'Non-EU Export Summary'!$C$3:$C$35,"Pound sterling",'Non-EU Export Summary'!$A$3:$A$35,Charts!$A10)</f>
        <v>57.3</v>
      </c>
      <c r="D10">
        <f>SUMIFS('Non-EU Export Summary'!E$3:E$35,'Non-EU Export Summary'!$C$3:$C$35,"Pound sterling",'Non-EU Export Summary'!$A$3:$A$35,Charts!$A10)</f>
        <v>56.7</v>
      </c>
      <c r="E10">
        <f>SUMIFS('Non-EU Export Summary'!F$3:F$35,'Non-EU Export Summary'!$C$3:$C$35,"Pound sterling",'Non-EU Export Summary'!$A$3:$A$35,Charts!$A10)</f>
        <v>57</v>
      </c>
      <c r="F10">
        <f>SUMIFS('Non-EU Export Summary'!G$3:G$35,'Non-EU Export Summary'!$C$3:$C$35,"Pound sterling",'Non-EU Export Summary'!$A$3:$A$35,Charts!$A10)</f>
        <v>55</v>
      </c>
      <c r="G10">
        <f>SUMIFS('Non-EU Export Summary'!H$3:H$35,'Non-EU Export Summary'!$C$3:$C$35,"Pound sterling",'Non-EU Export Summary'!$A$3:$A$35,Charts!$A10)</f>
        <v>45</v>
      </c>
      <c r="H10">
        <f>SUMIFS('Non-EU Export Summary'!I$3:I$35,'Non-EU Export Summary'!$C$3:$C$35,"Pound sterling",'Non-EU Export Summary'!$A$3:$A$35,Charts!$A10)</f>
        <v>36.4</v>
      </c>
      <c r="I10">
        <f>SUMIFS('Non-EU Export Summary'!J$3:J$35,'Non-EU Export Summary'!$C$3:$C$35,"Pound sterling",'Non-EU Export Summary'!$A$3:$A$35,Charts!$A10)</f>
        <v>32</v>
      </c>
      <c r="J10">
        <f>SUMIFS('Non-EU Export Summary'!K$3:K$35,'Non-EU Export Summary'!$C$3:$C$35,"Pound sterling",'Non-EU Export Summary'!$A$3:$A$35,Charts!$A10)</f>
        <v>33.700000000000003</v>
      </c>
      <c r="K10" s="18">
        <f t="shared" si="0"/>
        <v>34.033333333333339</v>
      </c>
    </row>
    <row r="11" spans="1:11" x14ac:dyDescent="0.35">
      <c r="A11">
        <v>8</v>
      </c>
      <c r="B11" t="str">
        <f>_xlfn.CONCAT(A11," ",INDEX('Non-EU Export Summary'!$B$3:$B$35,MATCH(Charts!A11,'Non-EU Export Summary'!$A$3:$A$35,0)))</f>
        <v>8 Miscellaneous manufactured articles</v>
      </c>
      <c r="C11">
        <f>SUMIFS('Non-EU Export Summary'!D$3:D$35,'Non-EU Export Summary'!$C$3:$C$35,"Pound sterling",'Non-EU Export Summary'!$A$3:$A$35,Charts!$A11)</f>
        <v>67.8</v>
      </c>
      <c r="D11">
        <f>SUMIFS('Non-EU Export Summary'!E$3:E$35,'Non-EU Export Summary'!$C$3:$C$35,"Pound sterling",'Non-EU Export Summary'!$A$3:$A$35,Charts!$A11)</f>
        <v>64.2</v>
      </c>
      <c r="E11">
        <f>SUMIFS('Non-EU Export Summary'!F$3:F$35,'Non-EU Export Summary'!$C$3:$C$35,"Pound sterling",'Non-EU Export Summary'!$A$3:$A$35,Charts!$A11)</f>
        <v>60.9</v>
      </c>
      <c r="F11">
        <f>SUMIFS('Non-EU Export Summary'!G$3:G$35,'Non-EU Export Summary'!$C$3:$C$35,"Pound sterling",'Non-EU Export Summary'!$A$3:$A$35,Charts!$A11)</f>
        <v>60.6</v>
      </c>
      <c r="G11">
        <f>SUMIFS('Non-EU Export Summary'!H$3:H$35,'Non-EU Export Summary'!$C$3:$C$35,"Pound sterling",'Non-EU Export Summary'!$A$3:$A$35,Charts!$A11)</f>
        <v>59.3</v>
      </c>
      <c r="H11">
        <f>SUMIFS('Non-EU Export Summary'!I$3:I$35,'Non-EU Export Summary'!$C$3:$C$35,"Pound sterling",'Non-EU Export Summary'!$A$3:$A$35,Charts!$A11)</f>
        <v>57.7</v>
      </c>
      <c r="I11">
        <f>SUMIFS('Non-EU Export Summary'!J$3:J$35,'Non-EU Export Summary'!$C$3:$C$35,"Pound sterling",'Non-EU Export Summary'!$A$3:$A$35,Charts!$A11)</f>
        <v>57.1</v>
      </c>
      <c r="J11">
        <f>SUMIFS('Non-EU Export Summary'!K$3:K$35,'Non-EU Export Summary'!$C$3:$C$35,"Pound sterling",'Non-EU Export Summary'!$A$3:$A$35,Charts!$A11)</f>
        <v>54.5</v>
      </c>
      <c r="K11" s="18">
        <f t="shared" si="0"/>
        <v>56.433333333333337</v>
      </c>
    </row>
    <row r="12" spans="1:11" x14ac:dyDescent="0.35">
      <c r="A12">
        <v>9</v>
      </c>
      <c r="B12" t="str">
        <f>_xlfn.CONCAT(A12," ",INDEX('Non-EU Export Summary'!$B$3:$B$35,MATCH(Charts!A12,'Non-EU Export Summary'!$A$3:$A$35,0)))</f>
        <v>9 Commodities and transactions not classified elsewhere in the SITC</v>
      </c>
      <c r="C12">
        <f>SUMIFS('Non-EU Export Summary'!D$3:D$35,'Non-EU Export Summary'!$C$3:$C$35,"Pound sterling",'Non-EU Export Summary'!$A$3:$A$35,Charts!$A12)</f>
        <v>67.099999999999994</v>
      </c>
      <c r="D12">
        <f>SUMIFS('Non-EU Export Summary'!E$3:E$35,'Non-EU Export Summary'!$C$3:$C$35,"Pound sterling",'Non-EU Export Summary'!$A$3:$A$35,Charts!$A12)</f>
        <v>59.9</v>
      </c>
      <c r="E12">
        <f>SUMIFS('Non-EU Export Summary'!F$3:F$35,'Non-EU Export Summary'!$C$3:$C$35,"Pound sterling",'Non-EU Export Summary'!$A$3:$A$35,Charts!$A12)</f>
        <v>62.4</v>
      </c>
      <c r="F12">
        <f>SUMIFS('Non-EU Export Summary'!G$3:G$35,'Non-EU Export Summary'!$C$3:$C$35,"Pound sterling",'Non-EU Export Summary'!$A$3:$A$35,Charts!$A12)</f>
        <v>79.099999999999994</v>
      </c>
      <c r="G12">
        <f>SUMIFS('Non-EU Export Summary'!H$3:H$35,'Non-EU Export Summary'!$C$3:$C$35,"Pound sterling",'Non-EU Export Summary'!$A$3:$A$35,Charts!$A12)</f>
        <v>54.8</v>
      </c>
      <c r="H12">
        <f>SUMIFS('Non-EU Export Summary'!I$3:I$35,'Non-EU Export Summary'!$C$3:$C$35,"Pound sterling",'Non-EU Export Summary'!$A$3:$A$35,Charts!$A12)</f>
        <v>29.8</v>
      </c>
      <c r="I12">
        <f>SUMIFS('Non-EU Export Summary'!J$3:J$35,'Non-EU Export Summary'!$C$3:$C$35,"Pound sterling",'Non-EU Export Summary'!$A$3:$A$35,Charts!$A12)</f>
        <v>29</v>
      </c>
      <c r="J12">
        <f>SUMIFS('Non-EU Export Summary'!K$3:K$35,'Non-EU Export Summary'!$C$3:$C$35,"Pound sterling",'Non-EU Export Summary'!$A$3:$A$35,Charts!$A12)</f>
        <v>39</v>
      </c>
      <c r="K12" s="18">
        <f t="shared" si="0"/>
        <v>32.6</v>
      </c>
    </row>
    <row r="13" spans="1:11" x14ac:dyDescent="0.35">
      <c r="A13" t="s">
        <v>24</v>
      </c>
      <c r="B13" t="str">
        <f>A13</f>
        <v>Total</v>
      </c>
      <c r="C13">
        <f>SUMIFS('Non-EU Export Summary'!D$3:D$35,'Non-EU Export Summary'!$C$3:$C$35,"Pound sterling",'Non-EU Export Summary'!$A$3:$A$35,Charts!$A13)</f>
        <v>60.8</v>
      </c>
      <c r="D13">
        <f>SUMIFS('Non-EU Export Summary'!E$3:E$35,'Non-EU Export Summary'!$C$3:$C$35,"Pound sterling",'Non-EU Export Summary'!$A$3:$A$35,Charts!$A13)</f>
        <v>57.5</v>
      </c>
      <c r="E13">
        <f>SUMIFS('Non-EU Export Summary'!F$3:F$35,'Non-EU Export Summary'!$C$3:$C$35,"Pound sterling",'Non-EU Export Summary'!$A$3:$A$35,Charts!$A13)</f>
        <v>56.9</v>
      </c>
      <c r="F13">
        <f>SUMIFS('Non-EU Export Summary'!G$3:G$35,'Non-EU Export Summary'!$C$3:$C$35,"Pound sterling",'Non-EU Export Summary'!$A$3:$A$35,Charts!$A13)</f>
        <v>57.4</v>
      </c>
      <c r="G13">
        <f>SUMIFS('Non-EU Export Summary'!H$3:H$35,'Non-EU Export Summary'!$C$3:$C$35,"Pound sterling",'Non-EU Export Summary'!$A$3:$A$35,Charts!$A13)</f>
        <v>51.1</v>
      </c>
      <c r="H13">
        <f>SUMIFS('Non-EU Export Summary'!I$3:I$35,'Non-EU Export Summary'!$C$3:$C$35,"Pound sterling",'Non-EU Export Summary'!$A$3:$A$35,Charts!$A13)</f>
        <v>44</v>
      </c>
      <c r="I13">
        <f>SUMIFS('Non-EU Export Summary'!J$3:J$35,'Non-EU Export Summary'!$C$3:$C$35,"Pound sterling",'Non-EU Export Summary'!$A$3:$A$35,Charts!$A13)</f>
        <v>41.2</v>
      </c>
      <c r="J13">
        <f>SUMIFS('Non-EU Export Summary'!K$3:K$35,'Non-EU Export Summary'!$C$3:$C$35,"Pound sterling",'Non-EU Export Summary'!$A$3:$A$35,Charts!$A13)</f>
        <v>40.1</v>
      </c>
      <c r="K13" s="18">
        <f>AVERAGE(H13:J13)</f>
        <v>41.766666666666673</v>
      </c>
    </row>
    <row r="42" spans="1:2" x14ac:dyDescent="0.35">
      <c r="B42" t="s">
        <v>51</v>
      </c>
    </row>
    <row r="43" spans="1:2" x14ac:dyDescent="0.35">
      <c r="A43" t="s">
        <v>61</v>
      </c>
      <c r="B43">
        <v>32.6</v>
      </c>
    </row>
    <row r="44" spans="1:2" x14ac:dyDescent="0.35">
      <c r="A44" t="s">
        <v>59</v>
      </c>
      <c r="B44">
        <v>34.033333333333339</v>
      </c>
    </row>
    <row r="45" spans="1:2" x14ac:dyDescent="0.35">
      <c r="A45" t="s">
        <v>57</v>
      </c>
      <c r="B45">
        <v>36.9</v>
      </c>
    </row>
    <row r="46" spans="1:2" x14ac:dyDescent="0.35">
      <c r="A46" t="s">
        <v>24</v>
      </c>
      <c r="B46">
        <v>41.766666666666673</v>
      </c>
    </row>
    <row r="47" spans="1:2" x14ac:dyDescent="0.35">
      <c r="A47" t="s">
        <v>56</v>
      </c>
      <c r="B47">
        <v>44</v>
      </c>
    </row>
    <row r="48" spans="1:2" x14ac:dyDescent="0.35">
      <c r="A48" t="s">
        <v>58</v>
      </c>
      <c r="B48">
        <v>49.199999999999996</v>
      </c>
    </row>
    <row r="49" spans="1:2" x14ac:dyDescent="0.35">
      <c r="A49" t="s">
        <v>53</v>
      </c>
      <c r="B49">
        <v>56.199999999999996</v>
      </c>
    </row>
    <row r="50" spans="1:2" x14ac:dyDescent="0.35">
      <c r="A50" t="s">
        <v>60</v>
      </c>
      <c r="B50">
        <v>56.433333333333337</v>
      </c>
    </row>
    <row r="51" spans="1:2" x14ac:dyDescent="0.35">
      <c r="A51" t="s">
        <v>52</v>
      </c>
      <c r="B51">
        <v>60.5</v>
      </c>
    </row>
    <row r="52" spans="1:2" x14ac:dyDescent="0.35">
      <c r="A52" t="s">
        <v>54</v>
      </c>
      <c r="B52">
        <v>61.300000000000004</v>
      </c>
    </row>
    <row r="53" spans="1:2" x14ac:dyDescent="0.35">
      <c r="A53" t="s">
        <v>55</v>
      </c>
      <c r="B53">
        <v>65.233333333333334</v>
      </c>
    </row>
  </sheetData>
  <autoFilter ref="A42:B42" xr:uid="{7C00A633-3CBA-4B00-A553-5DE1AA4E7CC5}">
    <sortState xmlns:xlrd2="http://schemas.microsoft.com/office/spreadsheetml/2017/richdata2" ref="A43:B53">
      <sortCondition ref="B42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1CDE-05F0-482C-B1A6-D22520FDD011}">
  <dimension ref="A1:I38"/>
  <sheetViews>
    <sheetView topLeftCell="A13" zoomScale="85" zoomScaleNormal="85" workbookViewId="0">
      <selection activeCell="A13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39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54.2</v>
      </c>
      <c r="E4" s="10">
        <v>31.5</v>
      </c>
      <c r="F4" s="10">
        <v>11</v>
      </c>
      <c r="G4" s="10">
        <v>0.6</v>
      </c>
      <c r="H4" s="10">
        <v>2.7</v>
      </c>
      <c r="I4" s="11">
        <v>11837</v>
      </c>
    </row>
    <row r="5" spans="1:9" x14ac:dyDescent="0.35">
      <c r="A5" s="3">
        <v>1</v>
      </c>
      <c r="B5" s="19" t="s">
        <v>9</v>
      </c>
      <c r="C5" s="19"/>
      <c r="D5" s="10">
        <v>19.600000000000001</v>
      </c>
      <c r="E5" s="10">
        <v>58.3</v>
      </c>
      <c r="F5" s="10">
        <v>9.4</v>
      </c>
      <c r="G5" s="10">
        <v>0.1</v>
      </c>
      <c r="H5" s="10">
        <v>12.7</v>
      </c>
      <c r="I5" s="11">
        <v>1655</v>
      </c>
    </row>
    <row r="6" spans="1:9" x14ac:dyDescent="0.35">
      <c r="A6" s="3">
        <v>2</v>
      </c>
      <c r="B6" s="19" t="s">
        <v>10</v>
      </c>
      <c r="C6" s="19"/>
      <c r="D6" s="10">
        <v>67</v>
      </c>
      <c r="E6" s="10">
        <v>21.5</v>
      </c>
      <c r="F6" s="10">
        <v>5.9</v>
      </c>
      <c r="G6" s="10">
        <v>2.4</v>
      </c>
      <c r="H6" s="10">
        <v>3.1</v>
      </c>
      <c r="I6" s="11">
        <v>5250</v>
      </c>
    </row>
    <row r="7" spans="1:9" x14ac:dyDescent="0.35">
      <c r="A7" s="3">
        <v>3</v>
      </c>
      <c r="B7" s="19" t="s">
        <v>11</v>
      </c>
      <c r="C7" s="19"/>
      <c r="D7" s="10">
        <v>89</v>
      </c>
      <c r="E7" s="10">
        <v>10.8</v>
      </c>
      <c r="F7" s="10">
        <v>0.2</v>
      </c>
      <c r="G7" s="10">
        <v>0</v>
      </c>
      <c r="H7" s="10">
        <v>0</v>
      </c>
      <c r="I7" s="11">
        <v>35553</v>
      </c>
    </row>
    <row r="8" spans="1:9" x14ac:dyDescent="0.35">
      <c r="A8" s="3">
        <v>4</v>
      </c>
      <c r="B8" s="19" t="s">
        <v>12</v>
      </c>
      <c r="C8" s="19"/>
      <c r="D8" s="10">
        <v>90.9</v>
      </c>
      <c r="E8" s="10">
        <v>4.5</v>
      </c>
      <c r="F8" s="10">
        <v>4.0999999999999996</v>
      </c>
      <c r="G8" s="10">
        <v>0</v>
      </c>
      <c r="H8" s="10">
        <v>0.5</v>
      </c>
      <c r="I8" s="11">
        <v>499</v>
      </c>
    </row>
    <row r="9" spans="1:9" x14ac:dyDescent="0.35">
      <c r="A9" s="3">
        <v>5</v>
      </c>
      <c r="B9" s="19" t="s">
        <v>13</v>
      </c>
      <c r="C9" s="19"/>
      <c r="D9" s="10">
        <v>57.1</v>
      </c>
      <c r="E9" s="10">
        <v>26.5</v>
      </c>
      <c r="F9" s="10">
        <v>11.1</v>
      </c>
      <c r="G9" s="10">
        <v>0.2</v>
      </c>
      <c r="H9" s="10">
        <v>5.0999999999999996</v>
      </c>
      <c r="I9" s="11">
        <v>14031</v>
      </c>
    </row>
    <row r="10" spans="1:9" x14ac:dyDescent="0.35">
      <c r="A10" s="3">
        <v>6</v>
      </c>
      <c r="B10" s="19" t="s">
        <v>14</v>
      </c>
      <c r="C10" s="19"/>
      <c r="D10" s="10">
        <v>70.2</v>
      </c>
      <c r="E10" s="10">
        <v>21.1</v>
      </c>
      <c r="F10" s="10">
        <v>5.4</v>
      </c>
      <c r="G10" s="10">
        <v>0.1</v>
      </c>
      <c r="H10" s="10">
        <v>3.1</v>
      </c>
      <c r="I10" s="11">
        <v>24992</v>
      </c>
    </row>
    <row r="11" spans="1:9" x14ac:dyDescent="0.35">
      <c r="A11" s="3">
        <v>7</v>
      </c>
      <c r="B11" s="19" t="s">
        <v>15</v>
      </c>
      <c r="C11" s="19"/>
      <c r="D11" s="10">
        <v>65.7</v>
      </c>
      <c r="E11" s="10">
        <v>23.2</v>
      </c>
      <c r="F11" s="10">
        <v>6.9</v>
      </c>
      <c r="G11" s="10">
        <v>0.3</v>
      </c>
      <c r="H11" s="10">
        <v>3.9</v>
      </c>
      <c r="I11" s="11">
        <v>76732</v>
      </c>
    </row>
    <row r="12" spans="1:9" x14ac:dyDescent="0.35">
      <c r="A12" s="3">
        <v>8</v>
      </c>
      <c r="B12" s="19" t="s">
        <v>16</v>
      </c>
      <c r="C12" s="19"/>
      <c r="D12" s="10">
        <v>62.3</v>
      </c>
      <c r="E12" s="10">
        <v>29.3</v>
      </c>
      <c r="F12" s="10">
        <v>4.3</v>
      </c>
      <c r="G12" s="10">
        <v>0.2</v>
      </c>
      <c r="H12" s="10">
        <v>3.9</v>
      </c>
      <c r="I12" s="11">
        <v>43622</v>
      </c>
    </row>
    <row r="13" spans="1:9" x14ac:dyDescent="0.35">
      <c r="A13" s="3">
        <v>9</v>
      </c>
      <c r="B13" s="19" t="s">
        <v>17</v>
      </c>
      <c r="C13" s="19"/>
      <c r="D13" s="10">
        <v>77.8</v>
      </c>
      <c r="E13" s="10">
        <v>0.2</v>
      </c>
      <c r="F13" s="10">
        <v>0</v>
      </c>
      <c r="G13" s="10">
        <v>11.8</v>
      </c>
      <c r="H13" s="10">
        <v>10.1</v>
      </c>
      <c r="I13" s="11">
        <v>61472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69.5</v>
      </c>
      <c r="E15" s="13">
        <v>18.5</v>
      </c>
      <c r="F15" s="13">
        <v>4.5</v>
      </c>
      <c r="G15" s="13">
        <v>2.7</v>
      </c>
      <c r="H15" s="13">
        <v>4.7</v>
      </c>
      <c r="I15" s="13">
        <v>275643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38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27.5</v>
      </c>
      <c r="D24" s="10">
        <v>58.4</v>
      </c>
      <c r="E24" s="10">
        <v>9.6</v>
      </c>
      <c r="F24" s="10">
        <v>0.1</v>
      </c>
      <c r="G24" s="10">
        <v>4.5</v>
      </c>
      <c r="H24" s="14">
        <v>4664</v>
      </c>
    </row>
    <row r="25" spans="1:9" x14ac:dyDescent="0.35">
      <c r="A25" s="3">
        <v>1</v>
      </c>
      <c r="B25" s="1" t="s">
        <v>9</v>
      </c>
      <c r="C25" s="10">
        <v>25.1</v>
      </c>
      <c r="D25" s="10">
        <v>56.4</v>
      </c>
      <c r="E25" s="10">
        <v>3.1</v>
      </c>
      <c r="F25" s="10">
        <v>0.4</v>
      </c>
      <c r="G25" s="10">
        <v>14.9</v>
      </c>
      <c r="H25" s="14">
        <v>4975</v>
      </c>
    </row>
    <row r="26" spans="1:9" x14ac:dyDescent="0.35">
      <c r="A26" s="3">
        <v>2</v>
      </c>
      <c r="B26" s="1" t="s">
        <v>10</v>
      </c>
      <c r="C26" s="10">
        <v>35.4</v>
      </c>
      <c r="D26" s="10">
        <v>62.7</v>
      </c>
      <c r="E26" s="10">
        <v>0.8</v>
      </c>
      <c r="F26" s="10">
        <v>0.9</v>
      </c>
      <c r="G26" s="10">
        <v>0.1</v>
      </c>
      <c r="H26" s="14">
        <v>4297</v>
      </c>
    </row>
    <row r="27" spans="1:9" x14ac:dyDescent="0.35">
      <c r="A27" s="3">
        <v>3</v>
      </c>
      <c r="B27" s="1" t="s">
        <v>11</v>
      </c>
      <c r="C27" s="10">
        <v>28.4</v>
      </c>
      <c r="D27" s="10">
        <v>71.400000000000006</v>
      </c>
      <c r="E27" s="10">
        <v>0.2</v>
      </c>
      <c r="F27" s="10">
        <v>0</v>
      </c>
      <c r="G27" s="10">
        <v>0</v>
      </c>
      <c r="H27" s="14">
        <v>9486</v>
      </c>
    </row>
    <row r="28" spans="1:9" x14ac:dyDescent="0.35">
      <c r="A28" s="3">
        <v>4</v>
      </c>
      <c r="B28" s="1" t="s">
        <v>12</v>
      </c>
      <c r="C28" s="10">
        <v>36.4</v>
      </c>
      <c r="D28" s="10">
        <v>42.7</v>
      </c>
      <c r="E28" s="10">
        <v>17.8</v>
      </c>
      <c r="F28" s="10">
        <v>1.6</v>
      </c>
      <c r="G28" s="10">
        <v>1.5</v>
      </c>
      <c r="H28" s="14">
        <v>74</v>
      </c>
    </row>
    <row r="29" spans="1:9" x14ac:dyDescent="0.35">
      <c r="A29" s="3">
        <v>5</v>
      </c>
      <c r="B29" s="1" t="s">
        <v>13</v>
      </c>
      <c r="C29" s="10">
        <v>50.6</v>
      </c>
      <c r="D29" s="10">
        <v>34.1</v>
      </c>
      <c r="E29" s="10">
        <v>4.7</v>
      </c>
      <c r="F29" s="10">
        <v>1.9</v>
      </c>
      <c r="G29" s="10">
        <v>8.9</v>
      </c>
      <c r="H29" s="14">
        <v>26818</v>
      </c>
    </row>
    <row r="30" spans="1:9" x14ac:dyDescent="0.35">
      <c r="A30" s="3">
        <v>6</v>
      </c>
      <c r="B30" s="1" t="s">
        <v>14</v>
      </c>
      <c r="C30" s="10">
        <v>41.2</v>
      </c>
      <c r="D30" s="10">
        <v>50.8</v>
      </c>
      <c r="E30" s="10">
        <v>5.9</v>
      </c>
      <c r="F30" s="10">
        <v>0.1</v>
      </c>
      <c r="G30" s="10">
        <v>2</v>
      </c>
      <c r="H30" s="14">
        <v>14953</v>
      </c>
    </row>
    <row r="31" spans="1:9" x14ac:dyDescent="0.35">
      <c r="A31" s="3">
        <v>7</v>
      </c>
      <c r="B31" s="1" t="s">
        <v>15</v>
      </c>
      <c r="C31" s="10">
        <v>54.2</v>
      </c>
      <c r="D31" s="10">
        <v>32</v>
      </c>
      <c r="E31" s="10">
        <v>5.3</v>
      </c>
      <c r="F31" s="10">
        <v>3.6</v>
      </c>
      <c r="G31" s="10">
        <v>4.8</v>
      </c>
      <c r="H31" s="14">
        <v>75711</v>
      </c>
    </row>
    <row r="32" spans="1:9" x14ac:dyDescent="0.35">
      <c r="A32" s="3">
        <v>8</v>
      </c>
      <c r="B32" s="1" t="s">
        <v>16</v>
      </c>
      <c r="C32" s="10">
        <v>35.1</v>
      </c>
      <c r="D32" s="10">
        <v>57.1</v>
      </c>
      <c r="E32" s="10">
        <v>3.3</v>
      </c>
      <c r="F32" s="10">
        <v>0.3</v>
      </c>
      <c r="G32" s="10">
        <v>4.2</v>
      </c>
      <c r="H32" s="14">
        <v>30487</v>
      </c>
    </row>
    <row r="33" spans="1:8" x14ac:dyDescent="0.35">
      <c r="A33" s="3">
        <v>9</v>
      </c>
      <c r="B33" s="1" t="s">
        <v>17</v>
      </c>
      <c r="C33" s="10">
        <v>69.3</v>
      </c>
      <c r="D33" s="10">
        <v>29</v>
      </c>
      <c r="E33" s="10">
        <v>0</v>
      </c>
      <c r="F33" s="10" t="s">
        <v>26</v>
      </c>
      <c r="G33" s="10">
        <v>1.7</v>
      </c>
      <c r="H33" s="14">
        <v>25611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48.2</v>
      </c>
      <c r="D35" s="13">
        <v>41.2</v>
      </c>
      <c r="E35" s="13">
        <v>4.0999999999999996</v>
      </c>
      <c r="F35" s="13">
        <v>1.8</v>
      </c>
      <c r="G35" s="13">
        <v>4.7</v>
      </c>
      <c r="H35" s="15">
        <v>197076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2C66-1114-447F-BDA8-ED144CC54E10}">
  <dimension ref="A1:I38"/>
  <sheetViews>
    <sheetView topLeftCell="A13" zoomScale="85" zoomScaleNormal="85" workbookViewId="0">
      <selection activeCell="A13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41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54.1</v>
      </c>
      <c r="E4" s="10">
        <v>30.6</v>
      </c>
      <c r="F4" s="10">
        <v>11.9</v>
      </c>
      <c r="G4" s="10">
        <v>0.7</v>
      </c>
      <c r="H4" s="10">
        <v>2.7</v>
      </c>
      <c r="I4" s="11">
        <v>11687</v>
      </c>
    </row>
    <row r="5" spans="1:9" x14ac:dyDescent="0.35">
      <c r="A5" s="3">
        <v>1</v>
      </c>
      <c r="B5" s="19" t="s">
        <v>9</v>
      </c>
      <c r="C5" s="19"/>
      <c r="D5" s="10">
        <v>18.399999999999999</v>
      </c>
      <c r="E5" s="10">
        <v>61.1</v>
      </c>
      <c r="F5" s="10">
        <v>5.8</v>
      </c>
      <c r="G5" s="10">
        <v>0.1</v>
      </c>
      <c r="H5" s="10">
        <v>14.6</v>
      </c>
      <c r="I5" s="11">
        <v>1671</v>
      </c>
    </row>
    <row r="6" spans="1:9" x14ac:dyDescent="0.35">
      <c r="A6" s="3">
        <v>2</v>
      </c>
      <c r="B6" s="19" t="s">
        <v>10</v>
      </c>
      <c r="C6" s="19"/>
      <c r="D6" s="10">
        <v>69</v>
      </c>
      <c r="E6" s="10">
        <v>17.100000000000001</v>
      </c>
      <c r="F6" s="10">
        <v>7.5</v>
      </c>
      <c r="G6" s="10">
        <v>2.9</v>
      </c>
      <c r="H6" s="10">
        <v>3.6</v>
      </c>
      <c r="I6" s="11">
        <v>5629</v>
      </c>
    </row>
    <row r="7" spans="1:9" x14ac:dyDescent="0.35">
      <c r="A7" s="3">
        <v>3</v>
      </c>
      <c r="B7" s="19" t="s">
        <v>11</v>
      </c>
      <c r="C7" s="19"/>
      <c r="D7" s="10">
        <v>86.3</v>
      </c>
      <c r="E7" s="10">
        <v>12.1</v>
      </c>
      <c r="F7" s="10">
        <v>1.6</v>
      </c>
      <c r="G7" s="10">
        <v>0</v>
      </c>
      <c r="H7" s="10">
        <v>0</v>
      </c>
      <c r="I7" s="11">
        <v>21351</v>
      </c>
    </row>
    <row r="8" spans="1:9" x14ac:dyDescent="0.35">
      <c r="A8" s="3">
        <v>4</v>
      </c>
      <c r="B8" s="19" t="s">
        <v>12</v>
      </c>
      <c r="C8" s="19"/>
      <c r="D8" s="10">
        <v>90.7</v>
      </c>
      <c r="E8" s="10">
        <v>3.7</v>
      </c>
      <c r="F8" s="10">
        <v>5.2</v>
      </c>
      <c r="G8" s="10">
        <v>0</v>
      </c>
      <c r="H8" s="10">
        <v>0.4</v>
      </c>
      <c r="I8" s="11">
        <v>547</v>
      </c>
    </row>
    <row r="9" spans="1:9" x14ac:dyDescent="0.35">
      <c r="A9" s="3">
        <v>5</v>
      </c>
      <c r="B9" s="19" t="s">
        <v>13</v>
      </c>
      <c r="C9" s="19"/>
      <c r="D9" s="10">
        <v>56.7</v>
      </c>
      <c r="E9" s="10">
        <v>27</v>
      </c>
      <c r="F9" s="10">
        <v>10.5</v>
      </c>
      <c r="G9" s="10">
        <v>0.3</v>
      </c>
      <c r="H9" s="10">
        <v>5.5</v>
      </c>
      <c r="I9" s="11">
        <v>14663</v>
      </c>
    </row>
    <row r="10" spans="1:9" x14ac:dyDescent="0.35">
      <c r="A10" s="3">
        <v>6</v>
      </c>
      <c r="B10" s="19" t="s">
        <v>14</v>
      </c>
      <c r="C10" s="19"/>
      <c r="D10" s="10">
        <v>70.8</v>
      </c>
      <c r="E10" s="10">
        <v>21.7</v>
      </c>
      <c r="F10" s="10">
        <v>4.7</v>
      </c>
      <c r="G10" s="10">
        <v>0.1</v>
      </c>
      <c r="H10" s="10">
        <v>2.6</v>
      </c>
      <c r="I10" s="11">
        <v>27325</v>
      </c>
    </row>
    <row r="11" spans="1:9" x14ac:dyDescent="0.35">
      <c r="A11" s="3">
        <v>7</v>
      </c>
      <c r="B11" s="19" t="s">
        <v>15</v>
      </c>
      <c r="C11" s="19"/>
      <c r="D11" s="10">
        <v>65.900000000000006</v>
      </c>
      <c r="E11" s="10">
        <v>24.3</v>
      </c>
      <c r="F11" s="10">
        <v>6.3</v>
      </c>
      <c r="G11" s="10">
        <v>0.3</v>
      </c>
      <c r="H11" s="10">
        <v>3.1</v>
      </c>
      <c r="I11" s="11">
        <v>65755</v>
      </c>
    </row>
    <row r="12" spans="1:9" x14ac:dyDescent="0.35">
      <c r="A12" s="3">
        <v>8</v>
      </c>
      <c r="B12" s="19" t="s">
        <v>16</v>
      </c>
      <c r="C12" s="19"/>
      <c r="D12" s="10">
        <v>61.4</v>
      </c>
      <c r="E12" s="10">
        <v>30.9</v>
      </c>
      <c r="F12" s="10">
        <v>4</v>
      </c>
      <c r="G12" s="10">
        <v>0.2</v>
      </c>
      <c r="H12" s="10">
        <v>3.4</v>
      </c>
      <c r="I12" s="11">
        <v>41940</v>
      </c>
    </row>
    <row r="13" spans="1:9" x14ac:dyDescent="0.35">
      <c r="A13" s="3">
        <v>9</v>
      </c>
      <c r="B13" s="19" t="s">
        <v>17</v>
      </c>
      <c r="C13" s="19"/>
      <c r="D13" s="10">
        <v>84.9</v>
      </c>
      <c r="E13" s="10">
        <v>0.2</v>
      </c>
      <c r="F13" s="10">
        <v>0</v>
      </c>
      <c r="G13" s="10">
        <v>10.199999999999999</v>
      </c>
      <c r="H13" s="10">
        <v>4.5999999999999996</v>
      </c>
      <c r="I13" s="11">
        <v>73725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70.900000000000006</v>
      </c>
      <c r="E15" s="13">
        <v>18.399999999999999</v>
      </c>
      <c r="F15" s="13">
        <v>4.3</v>
      </c>
      <c r="G15" s="13">
        <v>3</v>
      </c>
      <c r="H15" s="13">
        <v>3.5</v>
      </c>
      <c r="I15" s="13">
        <v>264292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40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24.1</v>
      </c>
      <c r="D24" s="10">
        <v>60.1</v>
      </c>
      <c r="E24" s="10">
        <v>10.4</v>
      </c>
      <c r="F24" s="10">
        <v>0.1</v>
      </c>
      <c r="G24" s="10">
        <v>5.4</v>
      </c>
      <c r="H24" s="14">
        <v>4577</v>
      </c>
    </row>
    <row r="25" spans="1:9" x14ac:dyDescent="0.35">
      <c r="A25" s="3">
        <v>1</v>
      </c>
      <c r="B25" s="1" t="s">
        <v>9</v>
      </c>
      <c r="C25" s="10">
        <v>23.5</v>
      </c>
      <c r="D25" s="10">
        <v>56.6</v>
      </c>
      <c r="E25" s="10">
        <v>1.9</v>
      </c>
      <c r="F25" s="10">
        <v>0.6</v>
      </c>
      <c r="G25" s="10">
        <v>17.5</v>
      </c>
      <c r="H25" s="14">
        <v>3825</v>
      </c>
    </row>
    <row r="26" spans="1:9" x14ac:dyDescent="0.35">
      <c r="A26" s="3">
        <v>2</v>
      </c>
      <c r="B26" s="1" t="s">
        <v>10</v>
      </c>
      <c r="C26" s="10">
        <v>43.9</v>
      </c>
      <c r="D26" s="10">
        <v>53.9</v>
      </c>
      <c r="E26" s="10">
        <v>1.4</v>
      </c>
      <c r="F26" s="10">
        <v>0.6</v>
      </c>
      <c r="G26" s="10">
        <v>0.3</v>
      </c>
      <c r="H26" s="14">
        <v>3869</v>
      </c>
    </row>
    <row r="27" spans="1:9" x14ac:dyDescent="0.35">
      <c r="A27" s="3">
        <v>3</v>
      </c>
      <c r="B27" s="1" t="s">
        <v>11</v>
      </c>
      <c r="C27" s="10">
        <v>46.2</v>
      </c>
      <c r="D27" s="10">
        <v>53.4</v>
      </c>
      <c r="E27" s="10">
        <v>0.3</v>
      </c>
      <c r="F27" s="10">
        <v>0</v>
      </c>
      <c r="G27" s="10">
        <v>0</v>
      </c>
      <c r="H27" s="14">
        <v>4981</v>
      </c>
    </row>
    <row r="28" spans="1:9" x14ac:dyDescent="0.35">
      <c r="A28" s="3">
        <v>4</v>
      </c>
      <c r="B28" s="1" t="s">
        <v>12</v>
      </c>
      <c r="C28" s="10">
        <v>35.9</v>
      </c>
      <c r="D28" s="10">
        <v>47</v>
      </c>
      <c r="E28" s="10">
        <v>15.6</v>
      </c>
      <c r="F28" s="10" t="s">
        <v>26</v>
      </c>
      <c r="G28" s="10">
        <v>1.5</v>
      </c>
      <c r="H28" s="14">
        <v>77</v>
      </c>
    </row>
    <row r="29" spans="1:9" x14ac:dyDescent="0.35">
      <c r="A29" s="3">
        <v>5</v>
      </c>
      <c r="B29" s="1" t="s">
        <v>13</v>
      </c>
      <c r="C29" s="10">
        <v>51.5</v>
      </c>
      <c r="D29" s="10">
        <v>33.5</v>
      </c>
      <c r="E29" s="10">
        <v>5.9</v>
      </c>
      <c r="F29" s="10">
        <v>1.7</v>
      </c>
      <c r="G29" s="10">
        <v>7.4</v>
      </c>
      <c r="H29" s="14">
        <v>24450</v>
      </c>
    </row>
    <row r="30" spans="1:9" x14ac:dyDescent="0.35">
      <c r="A30" s="3">
        <v>6</v>
      </c>
      <c r="B30" s="1" t="s">
        <v>14</v>
      </c>
      <c r="C30" s="10">
        <v>49.8</v>
      </c>
      <c r="D30" s="10">
        <v>42.4</v>
      </c>
      <c r="E30" s="10">
        <v>6.5</v>
      </c>
      <c r="F30" s="10">
        <v>0.1</v>
      </c>
      <c r="G30" s="10">
        <v>1.2</v>
      </c>
      <c r="H30" s="14">
        <v>17628</v>
      </c>
    </row>
    <row r="31" spans="1:9" x14ac:dyDescent="0.35">
      <c r="A31" s="3">
        <v>7</v>
      </c>
      <c r="B31" s="1" t="s">
        <v>15</v>
      </c>
      <c r="C31" s="10">
        <v>51.8</v>
      </c>
      <c r="D31" s="10">
        <v>33.700000000000003</v>
      </c>
      <c r="E31" s="10">
        <v>5.4</v>
      </c>
      <c r="F31" s="10">
        <v>4.5</v>
      </c>
      <c r="G31" s="10">
        <v>4.5999999999999996</v>
      </c>
      <c r="H31" s="14">
        <v>60615</v>
      </c>
    </row>
    <row r="32" spans="1:9" x14ac:dyDescent="0.35">
      <c r="A32" s="3">
        <v>8</v>
      </c>
      <c r="B32" s="1" t="s">
        <v>16</v>
      </c>
      <c r="C32" s="10">
        <v>35.5</v>
      </c>
      <c r="D32" s="10">
        <v>54.5</v>
      </c>
      <c r="E32" s="10">
        <v>4.3</v>
      </c>
      <c r="F32" s="10">
        <v>0.5</v>
      </c>
      <c r="G32" s="10">
        <v>5.2</v>
      </c>
      <c r="H32" s="14">
        <v>19577</v>
      </c>
    </row>
    <row r="33" spans="1:8" x14ac:dyDescent="0.35">
      <c r="A33" s="3">
        <v>9</v>
      </c>
      <c r="B33" s="1" t="s">
        <v>17</v>
      </c>
      <c r="C33" s="10">
        <v>54.1</v>
      </c>
      <c r="D33" s="10">
        <v>39</v>
      </c>
      <c r="E33" s="10">
        <v>0</v>
      </c>
      <c r="F33" s="10" t="s">
        <v>26</v>
      </c>
      <c r="G33" s="10">
        <v>7</v>
      </c>
      <c r="H33" s="14">
        <v>22470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47.9</v>
      </c>
      <c r="D35" s="13">
        <v>40.1</v>
      </c>
      <c r="E35" s="13">
        <v>4.7</v>
      </c>
      <c r="F35" s="13">
        <v>2.2000000000000002</v>
      </c>
      <c r="G35" s="13">
        <v>5.0999999999999996</v>
      </c>
      <c r="H35" s="15">
        <v>162070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36D0-D6C3-41EF-AB96-7983F3ADC266}">
  <sheetPr>
    <tabColor rgb="FFFF0000"/>
  </sheetPr>
  <dimension ref="A1:I38"/>
  <sheetViews>
    <sheetView zoomScale="85" zoomScaleNormal="85" workbookViewId="0">
      <selection activeCell="K13" sqref="K13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42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52.1</v>
      </c>
      <c r="E4" s="10">
        <v>32.9</v>
      </c>
      <c r="F4" s="10">
        <v>9.1999999999999993</v>
      </c>
      <c r="G4" s="10">
        <v>0.7</v>
      </c>
      <c r="H4" s="10">
        <v>4.4000000000000004</v>
      </c>
      <c r="I4" s="11">
        <v>12494</v>
      </c>
    </row>
    <row r="5" spans="1:9" x14ac:dyDescent="0.35">
      <c r="A5" s="3">
        <v>1</v>
      </c>
      <c r="B5" s="19" t="s">
        <v>9</v>
      </c>
      <c r="C5" s="19"/>
      <c r="D5" s="10">
        <v>19.899999999999999</v>
      </c>
      <c r="E5" s="10">
        <v>60.5</v>
      </c>
      <c r="F5" s="10">
        <v>4.3</v>
      </c>
      <c r="G5" s="10">
        <v>0.1</v>
      </c>
      <c r="H5" s="10">
        <v>15.3</v>
      </c>
      <c r="I5" s="11">
        <v>1560</v>
      </c>
    </row>
    <row r="6" spans="1:9" x14ac:dyDescent="0.35">
      <c r="A6" s="3">
        <v>2</v>
      </c>
      <c r="B6" s="19" t="s">
        <v>10</v>
      </c>
      <c r="C6" s="19"/>
      <c r="D6" s="10">
        <v>66.8</v>
      </c>
      <c r="E6" s="10">
        <v>20.5</v>
      </c>
      <c r="F6" s="10">
        <v>7.1</v>
      </c>
      <c r="G6" s="10">
        <v>2.1</v>
      </c>
      <c r="H6" s="10">
        <v>3.5</v>
      </c>
      <c r="I6" s="11">
        <v>7755</v>
      </c>
    </row>
    <row r="7" spans="1:9" x14ac:dyDescent="0.35">
      <c r="A7" s="3">
        <v>3</v>
      </c>
      <c r="B7" s="19" t="s">
        <v>11</v>
      </c>
      <c r="C7" s="19"/>
      <c r="D7" s="10">
        <v>47.9</v>
      </c>
      <c r="E7" s="10">
        <v>13.4</v>
      </c>
      <c r="F7" s="10">
        <v>0.4</v>
      </c>
      <c r="G7" s="10">
        <v>0</v>
      </c>
      <c r="H7" s="10">
        <v>0</v>
      </c>
      <c r="I7" s="11">
        <v>42241</v>
      </c>
    </row>
    <row r="8" spans="1:9" x14ac:dyDescent="0.35">
      <c r="A8" s="3">
        <v>4</v>
      </c>
      <c r="B8" s="19" t="s">
        <v>12</v>
      </c>
      <c r="C8" s="19"/>
      <c r="D8" s="10">
        <v>92.5</v>
      </c>
      <c r="E8" s="10">
        <v>4</v>
      </c>
      <c r="F8" s="10">
        <v>2.8</v>
      </c>
      <c r="G8" s="10">
        <v>0</v>
      </c>
      <c r="H8" s="10">
        <v>0.6</v>
      </c>
      <c r="I8" s="11">
        <v>717</v>
      </c>
    </row>
    <row r="9" spans="1:9" x14ac:dyDescent="0.35">
      <c r="A9" s="3">
        <v>5</v>
      </c>
      <c r="B9" s="19" t="s">
        <v>13</v>
      </c>
      <c r="C9" s="19"/>
      <c r="D9" s="10">
        <v>50.9</v>
      </c>
      <c r="E9" s="10">
        <v>35.700000000000003</v>
      </c>
      <c r="F9" s="10">
        <v>8.6</v>
      </c>
      <c r="G9" s="10">
        <v>0.2</v>
      </c>
      <c r="H9" s="10">
        <v>4.5</v>
      </c>
      <c r="I9" s="11">
        <v>21807</v>
      </c>
    </row>
    <row r="10" spans="1:9" x14ac:dyDescent="0.35">
      <c r="A10" s="3">
        <v>6</v>
      </c>
      <c r="B10" s="19" t="s">
        <v>14</v>
      </c>
      <c r="C10" s="19"/>
      <c r="D10" s="10">
        <v>73.3</v>
      </c>
      <c r="E10" s="10">
        <v>19</v>
      </c>
      <c r="F10" s="10">
        <v>5.4</v>
      </c>
      <c r="G10" s="10">
        <v>0.1</v>
      </c>
      <c r="H10" s="10">
        <v>2.1</v>
      </c>
      <c r="I10" s="11">
        <v>33320</v>
      </c>
    </row>
    <row r="11" spans="1:9" x14ac:dyDescent="0.35">
      <c r="A11" s="3">
        <v>7</v>
      </c>
      <c r="B11" s="19" t="s">
        <v>15</v>
      </c>
      <c r="C11" s="19"/>
      <c r="D11" s="10">
        <v>60.7</v>
      </c>
      <c r="E11" s="10">
        <v>28.7</v>
      </c>
      <c r="F11" s="10">
        <v>6.9</v>
      </c>
      <c r="G11" s="10">
        <v>0.3</v>
      </c>
      <c r="H11" s="10">
        <v>3.3</v>
      </c>
      <c r="I11" s="11">
        <v>74607</v>
      </c>
    </row>
    <row r="12" spans="1:9" x14ac:dyDescent="0.35">
      <c r="A12" s="3">
        <v>8</v>
      </c>
      <c r="B12" s="19" t="s">
        <v>16</v>
      </c>
      <c r="C12" s="19"/>
      <c r="D12" s="10">
        <v>63.9</v>
      </c>
      <c r="E12" s="10">
        <v>25.7</v>
      </c>
      <c r="F12" s="10">
        <v>5.7</v>
      </c>
      <c r="G12" s="10">
        <v>0.3</v>
      </c>
      <c r="H12" s="10">
        <v>4.4000000000000004</v>
      </c>
      <c r="I12" s="11">
        <v>43461</v>
      </c>
    </row>
    <row r="13" spans="1:9" x14ac:dyDescent="0.35">
      <c r="A13" s="3">
        <v>9</v>
      </c>
      <c r="B13" s="19" t="s">
        <v>17</v>
      </c>
      <c r="C13" s="19"/>
      <c r="D13" s="10">
        <v>71.599999999999994</v>
      </c>
      <c r="E13" s="10">
        <v>0.4</v>
      </c>
      <c r="F13" s="10">
        <v>0.4</v>
      </c>
      <c r="G13" s="10">
        <v>12.3</v>
      </c>
      <c r="H13" s="10">
        <v>2.1</v>
      </c>
      <c r="I13" s="11">
        <v>44191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61.4</v>
      </c>
      <c r="E15" s="13">
        <v>21</v>
      </c>
      <c r="F15" s="13">
        <v>4.7</v>
      </c>
      <c r="G15" s="13">
        <v>2.2000000000000002</v>
      </c>
      <c r="H15" s="13">
        <v>2.9</v>
      </c>
      <c r="I15" s="13">
        <v>282153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43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44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8.6999999999999993</v>
      </c>
      <c r="D24" s="10">
        <v>38.9</v>
      </c>
      <c r="E24" s="10">
        <v>27</v>
      </c>
      <c r="F24" s="10">
        <v>0.3</v>
      </c>
      <c r="G24" s="10">
        <v>1.6</v>
      </c>
      <c r="H24" s="14">
        <v>13252</v>
      </c>
    </row>
    <row r="25" spans="1:9" x14ac:dyDescent="0.35">
      <c r="A25" s="3">
        <v>1</v>
      </c>
      <c r="B25" s="1" t="s">
        <v>9</v>
      </c>
      <c r="C25" s="10">
        <v>12.9</v>
      </c>
      <c r="D25" s="10">
        <v>48.7</v>
      </c>
      <c r="E25" s="10">
        <v>10.3</v>
      </c>
      <c r="F25" s="10">
        <v>0.2</v>
      </c>
      <c r="G25" s="10">
        <v>14.3</v>
      </c>
      <c r="H25" s="14">
        <v>7041</v>
      </c>
    </row>
    <row r="26" spans="1:9" x14ac:dyDescent="0.35">
      <c r="A26" s="3">
        <v>2</v>
      </c>
      <c r="B26" s="1" t="s">
        <v>10</v>
      </c>
      <c r="C26" s="10">
        <v>21.8</v>
      </c>
      <c r="D26" s="10">
        <v>57.7</v>
      </c>
      <c r="E26" s="10">
        <v>10.199999999999999</v>
      </c>
      <c r="F26" s="10">
        <v>0</v>
      </c>
      <c r="G26" s="10">
        <v>0.3</v>
      </c>
      <c r="H26" s="14">
        <v>9563</v>
      </c>
    </row>
    <row r="27" spans="1:9" x14ac:dyDescent="0.35">
      <c r="A27" s="3">
        <v>3</v>
      </c>
      <c r="B27" s="1" t="s">
        <v>11</v>
      </c>
      <c r="C27" s="10">
        <v>37.700000000000003</v>
      </c>
      <c r="D27" s="10">
        <v>29.7</v>
      </c>
      <c r="E27" s="10">
        <v>0.5</v>
      </c>
      <c r="F27" s="10">
        <v>0</v>
      </c>
      <c r="G27" s="10">
        <v>0.2</v>
      </c>
      <c r="H27" s="14">
        <v>25462</v>
      </c>
    </row>
    <row r="28" spans="1:9" x14ac:dyDescent="0.35">
      <c r="A28" s="3">
        <v>4</v>
      </c>
      <c r="B28" s="1" t="s">
        <v>12</v>
      </c>
      <c r="C28" s="10">
        <v>19.7</v>
      </c>
      <c r="D28" s="10">
        <v>20.5</v>
      </c>
      <c r="E28" s="10">
        <v>43.5</v>
      </c>
      <c r="F28" s="10" t="s">
        <v>26</v>
      </c>
      <c r="G28" s="10">
        <v>0.7</v>
      </c>
      <c r="H28" s="14">
        <v>606</v>
      </c>
    </row>
    <row r="29" spans="1:9" x14ac:dyDescent="0.35">
      <c r="A29" s="3">
        <v>5</v>
      </c>
      <c r="B29" s="1" t="s">
        <v>13</v>
      </c>
      <c r="C29" s="10">
        <v>29.8</v>
      </c>
      <c r="D29" s="10">
        <v>30.3</v>
      </c>
      <c r="E29" s="10">
        <v>24.3</v>
      </c>
      <c r="F29" s="10">
        <v>1</v>
      </c>
      <c r="G29" s="10">
        <v>4.7</v>
      </c>
      <c r="H29" s="14">
        <v>52208</v>
      </c>
    </row>
    <row r="30" spans="1:9" x14ac:dyDescent="0.35">
      <c r="A30" s="3">
        <v>6</v>
      </c>
      <c r="B30" s="1" t="s">
        <v>14</v>
      </c>
      <c r="C30" s="10">
        <v>32.799999999999997</v>
      </c>
      <c r="D30" s="10">
        <v>37.700000000000003</v>
      </c>
      <c r="E30" s="10">
        <v>17.8</v>
      </c>
      <c r="F30" s="10">
        <v>0</v>
      </c>
      <c r="G30" s="10">
        <v>1.4</v>
      </c>
      <c r="H30" s="14">
        <v>35281</v>
      </c>
    </row>
    <row r="31" spans="1:9" x14ac:dyDescent="0.35">
      <c r="A31" s="3">
        <v>7</v>
      </c>
      <c r="B31" s="1" t="s">
        <v>15</v>
      </c>
      <c r="C31" s="10">
        <v>36</v>
      </c>
      <c r="D31" s="10">
        <v>35.4</v>
      </c>
      <c r="E31" s="10">
        <v>15.8</v>
      </c>
      <c r="F31" s="10">
        <v>0.1</v>
      </c>
      <c r="G31" s="10">
        <v>5.4</v>
      </c>
      <c r="H31" s="14">
        <v>111108</v>
      </c>
    </row>
    <row r="32" spans="1:9" x14ac:dyDescent="0.35">
      <c r="A32" s="3">
        <v>8</v>
      </c>
      <c r="B32" s="1" t="s">
        <v>16</v>
      </c>
      <c r="C32" s="10">
        <v>22.5</v>
      </c>
      <c r="D32" s="10">
        <v>48.1</v>
      </c>
      <c r="E32" s="10">
        <v>16.2</v>
      </c>
      <c r="F32" s="10">
        <v>0.5</v>
      </c>
      <c r="G32" s="10">
        <v>4.0999999999999996</v>
      </c>
      <c r="H32" s="14">
        <v>37704</v>
      </c>
    </row>
    <row r="33" spans="1:8" x14ac:dyDescent="0.35">
      <c r="A33" s="3">
        <v>9</v>
      </c>
      <c r="B33" s="1" t="s">
        <v>17</v>
      </c>
      <c r="C33" s="10">
        <v>45.5</v>
      </c>
      <c r="D33" s="10">
        <v>8</v>
      </c>
      <c r="E33" s="10">
        <v>3.3</v>
      </c>
      <c r="F33" s="10">
        <v>6.6</v>
      </c>
      <c r="G33" s="10">
        <v>0</v>
      </c>
      <c r="H33" s="14">
        <v>48085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32.700000000000003</v>
      </c>
      <c r="D35" s="13">
        <v>33</v>
      </c>
      <c r="E35" s="13">
        <v>14.7</v>
      </c>
      <c r="F35" s="13">
        <v>1.2</v>
      </c>
      <c r="G35" s="13">
        <v>3.5</v>
      </c>
      <c r="H35" s="15">
        <v>340309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B65B-9F39-4568-AE44-897C789C1E79}">
  <dimension ref="A1:L35"/>
  <sheetViews>
    <sheetView zoomScale="90" zoomScaleNormal="90" workbookViewId="0">
      <selection activeCell="A6" sqref="A6"/>
    </sheetView>
  </sheetViews>
  <sheetFormatPr defaultRowHeight="14.5" x14ac:dyDescent="0.35"/>
  <cols>
    <col min="1" max="1" width="6.6328125" customWidth="1"/>
    <col min="2" max="2" width="63.1796875" customWidth="1"/>
    <col min="3" max="3" width="22.26953125" customWidth="1"/>
    <col min="4" max="12" width="12.6328125" customWidth="1"/>
  </cols>
  <sheetData>
    <row r="1" spans="1:12" x14ac:dyDescent="0.35">
      <c r="A1" s="16" t="s">
        <v>49</v>
      </c>
      <c r="B1" s="16"/>
    </row>
    <row r="2" spans="1:12" x14ac:dyDescent="0.35">
      <c r="A2" s="17" t="s">
        <v>48</v>
      </c>
      <c r="B2" s="17" t="s">
        <v>46</v>
      </c>
      <c r="C2" s="17" t="s">
        <v>47</v>
      </c>
      <c r="D2" s="17">
        <v>2013</v>
      </c>
      <c r="E2" s="17">
        <v>2014</v>
      </c>
      <c r="F2" s="17">
        <v>2015</v>
      </c>
      <c r="G2" s="17">
        <v>2016</v>
      </c>
      <c r="H2" s="17">
        <v>2017</v>
      </c>
      <c r="I2" s="17">
        <v>2018</v>
      </c>
      <c r="J2" s="17">
        <v>2019</v>
      </c>
      <c r="K2" s="17">
        <v>2020</v>
      </c>
      <c r="L2" s="17"/>
    </row>
    <row r="3" spans="1:12" x14ac:dyDescent="0.35">
      <c r="A3" s="9" t="s">
        <v>24</v>
      </c>
      <c r="B3" t="str">
        <f>A3</f>
        <v>Total</v>
      </c>
      <c r="C3" t="s">
        <v>1</v>
      </c>
      <c r="D3">
        <f>INDEX('2013'!$A$23:$H$35,MATCH('Non-EU Export Summary'!$A3,'2013'!$A$23:$A$35,0),MATCH('Non-EU Export Summary'!$C3,'2013'!$A$23:$I$23,0))</f>
        <v>60.8</v>
      </c>
      <c r="E3">
        <f>INDEX('2014'!$A$23:$H$35,MATCH('Non-EU Export Summary'!$A3,'2013'!$A$23:$A$35,0),MATCH('Non-EU Export Summary'!$C3,'2014'!$A$23:$I$23,0))</f>
        <v>57.5</v>
      </c>
      <c r="F3">
        <f>INDEX('2015'!$A$23:$H$35,MATCH('Non-EU Export Summary'!$A3,'2013'!$A$23:$A$35,0),MATCH('Non-EU Export Summary'!$C3,'2015'!$A$23:$I$23,0))</f>
        <v>56.9</v>
      </c>
      <c r="G3">
        <f>INDEX('2016'!$A$23:$H$35,MATCH('Non-EU Export Summary'!$A3,'2013'!$A$23:$A$35,0),MATCH('Non-EU Export Summary'!$C3,'2016'!$A$23:$I$23,0))</f>
        <v>57.4</v>
      </c>
      <c r="H3">
        <f>INDEX('2017'!$A$23:$H$35,MATCH('Non-EU Export Summary'!$A3,'2013'!$A$23:$A$35,0),MATCH('Non-EU Export Summary'!$C3,'2017'!$A$23:$I$23,0))</f>
        <v>51.1</v>
      </c>
      <c r="I3">
        <f>INDEX('2018'!$A$23:$H$35,MATCH('Non-EU Export Summary'!$A3,'2013'!$A$23:$A$35,0),MATCH('Non-EU Export Summary'!$C3,'2018'!$A$23:$I$23,0))</f>
        <v>44</v>
      </c>
      <c r="J3">
        <f>INDEX('2019'!$A$23:$H$35,MATCH('Non-EU Export Summary'!$A3,'2013'!$A$23:$A$35,0),MATCH('Non-EU Export Summary'!$C3,'2019'!$A$23:$I$23,0))</f>
        <v>41.2</v>
      </c>
      <c r="K3">
        <f>INDEX('2020'!$A$23:$H$35,MATCH('Non-EU Export Summary'!$A3,'2013'!$A$23:$A$35,0),MATCH('Non-EU Export Summary'!$C3,'2020'!$A$23:$I$23,0))</f>
        <v>40.1</v>
      </c>
    </row>
    <row r="4" spans="1:12" x14ac:dyDescent="0.35">
      <c r="A4" s="9" t="s">
        <v>24</v>
      </c>
      <c r="B4" t="str">
        <f t="shared" ref="B4:B5" si="0">A4</f>
        <v>Total</v>
      </c>
      <c r="C4" t="s">
        <v>0</v>
      </c>
      <c r="D4">
        <f>INDEX('2013'!$A$23:$H$35,MATCH('Non-EU Export Summary'!$A4,'2013'!$A$23:$A$35,0),MATCH('Non-EU Export Summary'!$C4,'2013'!$A$23:$I$23,0))</f>
        <v>33.9</v>
      </c>
      <c r="E4">
        <f>INDEX('2014'!$A$23:$H$35,MATCH('Non-EU Export Summary'!$A4,'2013'!$A$23:$A$35,0),MATCH('Non-EU Export Summary'!$C4,'2014'!$A$23:$I$23,0))</f>
        <v>35.6</v>
      </c>
      <c r="F4">
        <f>INDEX('2015'!$A$23:$H$35,MATCH('Non-EU Export Summary'!$A4,'2013'!$A$23:$A$35,0),MATCH('Non-EU Export Summary'!$C4,'2015'!$A$23:$I$23,0))</f>
        <v>36.700000000000003</v>
      </c>
      <c r="G4">
        <f>INDEX('2016'!$A$23:$H$35,MATCH('Non-EU Export Summary'!$A4,'2013'!$A$23:$A$35,0),MATCH('Non-EU Export Summary'!$C4,'2016'!$A$23:$I$23,0))</f>
        <v>35.5</v>
      </c>
      <c r="H4">
        <f>INDEX('2017'!$A$23:$H$35,MATCH('Non-EU Export Summary'!$A4,'2013'!$A$23:$A$35,0),MATCH('Non-EU Export Summary'!$C4,'2017'!$A$23:$I$23,0))</f>
        <v>38.799999999999997</v>
      </c>
      <c r="I4">
        <f>INDEX('2018'!$A$23:$H$35,MATCH('Non-EU Export Summary'!$A4,'2013'!$A$23:$A$35,0),MATCH('Non-EU Export Summary'!$C4,'2018'!$A$23:$I$23,0))</f>
        <v>44.7</v>
      </c>
      <c r="J4">
        <f>INDEX('2019'!$A$23:$H$35,MATCH('Non-EU Export Summary'!$A4,'2013'!$A$23:$A$35,0),MATCH('Non-EU Export Summary'!$C4,'2019'!$A$23:$I$23,0))</f>
        <v>48.2</v>
      </c>
      <c r="K4">
        <f>INDEX('2020'!$A$23:$H$35,MATCH('Non-EU Export Summary'!$A4,'2013'!$A$23:$A$35,0),MATCH('Non-EU Export Summary'!$C4,'2020'!$A$23:$I$23,0))</f>
        <v>47.9</v>
      </c>
    </row>
    <row r="5" spans="1:12" x14ac:dyDescent="0.35">
      <c r="A5" s="9" t="s">
        <v>24</v>
      </c>
      <c r="B5" t="str">
        <f t="shared" si="0"/>
        <v>Total</v>
      </c>
      <c r="C5" t="s">
        <v>2</v>
      </c>
      <c r="D5">
        <f>INDEX('2013'!$A$23:$H$35,MATCH('Non-EU Export Summary'!$A5,'2013'!$A$23:$A$35,0),MATCH('Non-EU Export Summary'!$C5,'2013'!$A$23:$I$23,0))</f>
        <v>2.8</v>
      </c>
      <c r="E5">
        <f>INDEX('2014'!$A$23:$H$35,MATCH('Non-EU Export Summary'!$A5,'2013'!$A$23:$A$35,0),MATCH('Non-EU Export Summary'!$C5,'2014'!$A$23:$I$23,0))</f>
        <v>3.3</v>
      </c>
      <c r="F5">
        <f>INDEX('2015'!$A$23:$H$35,MATCH('Non-EU Export Summary'!$A5,'2013'!$A$23:$A$35,0),MATCH('Non-EU Export Summary'!$C5,'2015'!$A$23:$I$23,0))</f>
        <v>3.1</v>
      </c>
      <c r="G5">
        <f>INDEX('2016'!$A$23:$H$35,MATCH('Non-EU Export Summary'!$A5,'2013'!$A$23:$A$35,0),MATCH('Non-EU Export Summary'!$C5,'2016'!$A$23:$I$23,0))</f>
        <v>3.2</v>
      </c>
      <c r="H5">
        <f>INDEX('2017'!$A$23:$H$35,MATCH('Non-EU Export Summary'!$A5,'2013'!$A$23:$A$35,0),MATCH('Non-EU Export Summary'!$C5,'2017'!$A$23:$I$23,0))</f>
        <v>3.5</v>
      </c>
      <c r="I5">
        <f>INDEX('2018'!$A$23:$H$35,MATCH('Non-EU Export Summary'!$A5,'2013'!$A$23:$A$35,0),MATCH('Non-EU Export Summary'!$C5,'2018'!$A$23:$I$23,0))</f>
        <v>3.7</v>
      </c>
      <c r="J5">
        <f>INDEX('2019'!$A$23:$H$35,MATCH('Non-EU Export Summary'!$A5,'2013'!$A$23:$A$35,0),MATCH('Non-EU Export Summary'!$C5,'2019'!$A$23:$I$23,0))</f>
        <v>4.0999999999999996</v>
      </c>
      <c r="K5">
        <f>INDEX('2020'!$A$23:$H$35,MATCH('Non-EU Export Summary'!$A5,'2013'!$A$23:$A$35,0),MATCH('Non-EU Export Summary'!$C5,'2020'!$A$23:$I$23,0))</f>
        <v>4.7</v>
      </c>
    </row>
    <row r="6" spans="1:12" x14ac:dyDescent="0.35">
      <c r="A6" s="9">
        <v>0</v>
      </c>
      <c r="B6" t="str">
        <f>INDEX('2013'!$B$24:$B$33,MATCH(A6,'2013'!$A$24:$A$33,0))</f>
        <v>Food and live animals</v>
      </c>
      <c r="C6" t="s">
        <v>1</v>
      </c>
      <c r="D6">
        <f>INDEX('2013'!$A$23:$H$35,MATCH('Non-EU Export Summary'!$A6,'2013'!$A$23:$A$35,0),MATCH('Non-EU Export Summary'!$C6,'2013'!$A$23:$I$23,0))</f>
        <v>66.099999999999994</v>
      </c>
      <c r="E6">
        <f>INDEX('2014'!$A$23:$H$35,MATCH('Non-EU Export Summary'!$A6,'2013'!$A$23:$A$35,0),MATCH('Non-EU Export Summary'!$C6,'2014'!$A$23:$I$23,0))</f>
        <v>66.2</v>
      </c>
      <c r="F6">
        <f>INDEX('2015'!$A$23:$H$35,MATCH('Non-EU Export Summary'!$A6,'2013'!$A$23:$A$35,0),MATCH('Non-EU Export Summary'!$C6,'2015'!$A$23:$I$23,0))</f>
        <v>65.599999999999994</v>
      </c>
      <c r="G6">
        <f>INDEX('2016'!$A$23:$H$35,MATCH('Non-EU Export Summary'!$A6,'2013'!$A$23:$A$35,0),MATCH('Non-EU Export Summary'!$C6,'2016'!$A$23:$I$23,0))</f>
        <v>65.3</v>
      </c>
      <c r="H6">
        <f>INDEX('2017'!$A$23:$H$35,MATCH('Non-EU Export Summary'!$A6,'2013'!$A$23:$A$35,0),MATCH('Non-EU Export Summary'!$C6,'2017'!$A$23:$I$23,0))</f>
        <v>65.099999999999994</v>
      </c>
      <c r="I6">
        <f>INDEX('2018'!$A$23:$H$35,MATCH('Non-EU Export Summary'!$A6,'2013'!$A$23:$A$35,0),MATCH('Non-EU Export Summary'!$C6,'2018'!$A$23:$I$23,0))</f>
        <v>63</v>
      </c>
      <c r="J6">
        <f>INDEX('2019'!$A$23:$H$35,MATCH('Non-EU Export Summary'!$A6,'2013'!$A$23:$A$35,0),MATCH('Non-EU Export Summary'!$C6,'2019'!$A$23:$I$23,0))</f>
        <v>58.4</v>
      </c>
      <c r="K6">
        <f>INDEX('2020'!$A$23:$H$35,MATCH('Non-EU Export Summary'!$A6,'2013'!$A$23:$A$35,0),MATCH('Non-EU Export Summary'!$C6,'2020'!$A$23:$I$23,0))</f>
        <v>60.1</v>
      </c>
    </row>
    <row r="7" spans="1:12" x14ac:dyDescent="0.35">
      <c r="A7" s="9">
        <v>0</v>
      </c>
      <c r="B7" t="str">
        <f>INDEX('2013'!$B$24:$B$33,MATCH(A7,'2013'!$A$24:$A$33,0))</f>
        <v>Food and live animals</v>
      </c>
      <c r="C7" t="s">
        <v>0</v>
      </c>
      <c r="D7">
        <f>INDEX('2013'!$A$23:$H$35,MATCH('Non-EU Export Summary'!$A7,'2013'!$A$23:$A$35,0),MATCH('Non-EU Export Summary'!$C7,'2013'!$A$23:$I$23,0))</f>
        <v>18.5</v>
      </c>
      <c r="E7">
        <f>INDEX('2014'!$A$23:$H$35,MATCH('Non-EU Export Summary'!$A7,'2013'!$A$23:$A$35,0),MATCH('Non-EU Export Summary'!$C7,'2014'!$A$23:$I$23,0))</f>
        <v>18.2</v>
      </c>
      <c r="F7">
        <f>INDEX('2015'!$A$23:$H$35,MATCH('Non-EU Export Summary'!$A7,'2013'!$A$23:$A$35,0),MATCH('Non-EU Export Summary'!$C7,'2015'!$A$23:$I$23,0))</f>
        <v>20.399999999999999</v>
      </c>
      <c r="G7">
        <f>INDEX('2016'!$A$23:$H$35,MATCH('Non-EU Export Summary'!$A7,'2013'!$A$23:$A$35,0),MATCH('Non-EU Export Summary'!$C7,'2016'!$A$23:$I$23,0))</f>
        <v>21.5</v>
      </c>
      <c r="H7">
        <f>INDEX('2017'!$A$23:$H$35,MATCH('Non-EU Export Summary'!$A7,'2013'!$A$23:$A$35,0),MATCH('Non-EU Export Summary'!$C7,'2017'!$A$23:$I$23,0))</f>
        <v>22.1</v>
      </c>
      <c r="I7">
        <f>INDEX('2018'!$A$23:$H$35,MATCH('Non-EU Export Summary'!$A7,'2013'!$A$23:$A$35,0),MATCH('Non-EU Export Summary'!$C7,'2018'!$A$23:$I$23,0))</f>
        <v>21.7</v>
      </c>
      <c r="J7">
        <f>INDEX('2019'!$A$23:$H$35,MATCH('Non-EU Export Summary'!$A7,'2013'!$A$23:$A$35,0),MATCH('Non-EU Export Summary'!$C7,'2019'!$A$23:$I$23,0))</f>
        <v>27.5</v>
      </c>
      <c r="K7">
        <f>INDEX('2020'!$A$23:$H$35,MATCH('Non-EU Export Summary'!$A7,'2013'!$A$23:$A$35,0),MATCH('Non-EU Export Summary'!$C7,'2020'!$A$23:$I$23,0))</f>
        <v>24.1</v>
      </c>
    </row>
    <row r="8" spans="1:12" x14ac:dyDescent="0.35">
      <c r="A8" s="9">
        <v>0</v>
      </c>
      <c r="B8" t="str">
        <f>INDEX('2013'!$B$24:$B$33,MATCH(A8,'2013'!$A$24:$A$33,0))</f>
        <v>Food and live animals</v>
      </c>
      <c r="C8" t="s">
        <v>2</v>
      </c>
      <c r="D8">
        <f>INDEX('2013'!$A$23:$H$35,MATCH('Non-EU Export Summary'!$A8,'2013'!$A$23:$A$35,0),MATCH('Non-EU Export Summary'!$C8,'2013'!$A$23:$I$23,0))</f>
        <v>11.1</v>
      </c>
      <c r="E8">
        <f>INDEX('2014'!$A$23:$H$35,MATCH('Non-EU Export Summary'!$A8,'2013'!$A$23:$A$35,0),MATCH('Non-EU Export Summary'!$C8,'2014'!$A$23:$I$23,0))</f>
        <v>11.3</v>
      </c>
      <c r="F8">
        <f>INDEX('2015'!$A$23:$H$35,MATCH('Non-EU Export Summary'!$A8,'2013'!$A$23:$A$35,0),MATCH('Non-EU Export Summary'!$C8,'2015'!$A$23:$I$23,0))</f>
        <v>9.6</v>
      </c>
      <c r="G8">
        <f>INDEX('2016'!$A$23:$H$35,MATCH('Non-EU Export Summary'!$A8,'2013'!$A$23:$A$35,0),MATCH('Non-EU Export Summary'!$C8,'2016'!$A$23:$I$23,0))</f>
        <v>9</v>
      </c>
      <c r="H8">
        <f>INDEX('2017'!$A$23:$H$35,MATCH('Non-EU Export Summary'!$A8,'2013'!$A$23:$A$35,0),MATCH('Non-EU Export Summary'!$C8,'2017'!$A$23:$I$23,0))</f>
        <v>8.6</v>
      </c>
      <c r="I8">
        <f>INDEX('2018'!$A$23:$H$35,MATCH('Non-EU Export Summary'!$A8,'2013'!$A$23:$A$35,0),MATCH('Non-EU Export Summary'!$C8,'2018'!$A$23:$I$23,0))</f>
        <v>10.5</v>
      </c>
      <c r="J8">
        <f>INDEX('2019'!$A$23:$H$35,MATCH('Non-EU Export Summary'!$A8,'2013'!$A$23:$A$35,0),MATCH('Non-EU Export Summary'!$C8,'2019'!$A$23:$I$23,0))</f>
        <v>9.6</v>
      </c>
      <c r="K8">
        <f>INDEX('2020'!$A$23:$H$35,MATCH('Non-EU Export Summary'!$A8,'2013'!$A$23:$A$35,0),MATCH('Non-EU Export Summary'!$C8,'2020'!$A$23:$I$23,0))</f>
        <v>10.4</v>
      </c>
    </row>
    <row r="9" spans="1:12" x14ac:dyDescent="0.35">
      <c r="A9" s="9">
        <v>1</v>
      </c>
      <c r="B9" t="str">
        <f>INDEX('2013'!$B$24:$B$33,MATCH(A9,'2013'!$A$24:$A$33,0))</f>
        <v>Beverages and tobacco</v>
      </c>
      <c r="C9" t="s">
        <v>1</v>
      </c>
      <c r="D9">
        <f>INDEX('2013'!$A$23:$H$35,MATCH('Non-EU Export Summary'!$A9,'2013'!$A$23:$A$35,0),MATCH('Non-EU Export Summary'!$C9,'2013'!$A$23:$I$23,0))</f>
        <v>50.6</v>
      </c>
      <c r="E9">
        <f>INDEX('2014'!$A$23:$H$35,MATCH('Non-EU Export Summary'!$A9,'2013'!$A$23:$A$35,0),MATCH('Non-EU Export Summary'!$C9,'2014'!$A$23:$I$23,0))</f>
        <v>49.5</v>
      </c>
      <c r="F9">
        <f>INDEX('2015'!$A$23:$H$35,MATCH('Non-EU Export Summary'!$A9,'2013'!$A$23:$A$35,0),MATCH('Non-EU Export Summary'!$C9,'2015'!$A$23:$I$23,0))</f>
        <v>49.6</v>
      </c>
      <c r="G9">
        <f>INDEX('2016'!$A$23:$H$35,MATCH('Non-EU Export Summary'!$A9,'2013'!$A$23:$A$35,0),MATCH('Non-EU Export Summary'!$C9,'2016'!$A$23:$I$23,0))</f>
        <v>52.8</v>
      </c>
      <c r="H9">
        <f>INDEX('2017'!$A$23:$H$35,MATCH('Non-EU Export Summary'!$A9,'2013'!$A$23:$A$35,0),MATCH('Non-EU Export Summary'!$C9,'2017'!$A$23:$I$23,0))</f>
        <v>56.5</v>
      </c>
      <c r="I9">
        <f>INDEX('2018'!$A$23:$H$35,MATCH('Non-EU Export Summary'!$A9,'2013'!$A$23:$A$35,0),MATCH('Non-EU Export Summary'!$C9,'2018'!$A$23:$I$23,0))</f>
        <v>55.6</v>
      </c>
      <c r="J9">
        <f>INDEX('2019'!$A$23:$H$35,MATCH('Non-EU Export Summary'!$A9,'2013'!$A$23:$A$35,0),MATCH('Non-EU Export Summary'!$C9,'2019'!$A$23:$I$23,0))</f>
        <v>56.4</v>
      </c>
      <c r="K9">
        <f>INDEX('2020'!$A$23:$H$35,MATCH('Non-EU Export Summary'!$A9,'2013'!$A$23:$A$35,0),MATCH('Non-EU Export Summary'!$C9,'2020'!$A$23:$I$23,0))</f>
        <v>56.6</v>
      </c>
    </row>
    <row r="10" spans="1:12" x14ac:dyDescent="0.35">
      <c r="A10" s="9">
        <v>1</v>
      </c>
      <c r="B10" t="str">
        <f>INDEX('2013'!$B$24:$B$33,MATCH(A10,'2013'!$A$24:$A$33,0))</f>
        <v>Beverages and tobacco</v>
      </c>
      <c r="C10" t="s">
        <v>0</v>
      </c>
      <c r="D10">
        <f>INDEX('2013'!$A$23:$H$35,MATCH('Non-EU Export Summary'!$A10,'2013'!$A$23:$A$35,0),MATCH('Non-EU Export Summary'!$C10,'2013'!$A$23:$I$23,0))</f>
        <v>32.200000000000003</v>
      </c>
      <c r="E10">
        <f>INDEX('2014'!$A$23:$H$35,MATCH('Non-EU Export Summary'!$A10,'2013'!$A$23:$A$35,0),MATCH('Non-EU Export Summary'!$C10,'2014'!$A$23:$I$23,0))</f>
        <v>33.799999999999997</v>
      </c>
      <c r="F10">
        <f>INDEX('2015'!$A$23:$H$35,MATCH('Non-EU Export Summary'!$A10,'2013'!$A$23:$A$35,0),MATCH('Non-EU Export Summary'!$C10,'2015'!$A$23:$I$23,0))</f>
        <v>33.9</v>
      </c>
      <c r="G10">
        <f>INDEX('2016'!$A$23:$H$35,MATCH('Non-EU Export Summary'!$A10,'2013'!$A$23:$A$35,0),MATCH('Non-EU Export Summary'!$C10,'2016'!$A$23:$I$23,0))</f>
        <v>29.5</v>
      </c>
      <c r="H10">
        <f>INDEX('2017'!$A$23:$H$35,MATCH('Non-EU Export Summary'!$A10,'2013'!$A$23:$A$35,0),MATCH('Non-EU Export Summary'!$C10,'2017'!$A$23:$I$23,0))</f>
        <v>25.3</v>
      </c>
      <c r="I10">
        <f>INDEX('2018'!$A$23:$H$35,MATCH('Non-EU Export Summary'!$A10,'2013'!$A$23:$A$35,0),MATCH('Non-EU Export Summary'!$C10,'2018'!$A$23:$I$23,0))</f>
        <v>25.7</v>
      </c>
      <c r="J10">
        <f>INDEX('2019'!$A$23:$H$35,MATCH('Non-EU Export Summary'!$A10,'2013'!$A$23:$A$35,0),MATCH('Non-EU Export Summary'!$C10,'2019'!$A$23:$I$23,0))</f>
        <v>25.1</v>
      </c>
      <c r="K10">
        <f>INDEX('2020'!$A$23:$H$35,MATCH('Non-EU Export Summary'!$A10,'2013'!$A$23:$A$35,0),MATCH('Non-EU Export Summary'!$C10,'2020'!$A$23:$I$23,0))</f>
        <v>23.5</v>
      </c>
    </row>
    <row r="11" spans="1:12" x14ac:dyDescent="0.35">
      <c r="A11" s="9">
        <v>1</v>
      </c>
      <c r="B11" t="str">
        <f>INDEX('2013'!$B$24:$B$33,MATCH(A11,'2013'!$A$24:$A$33,0))</f>
        <v>Beverages and tobacco</v>
      </c>
      <c r="C11" t="s">
        <v>2</v>
      </c>
      <c r="D11">
        <f>INDEX('2013'!$A$23:$H$35,MATCH('Non-EU Export Summary'!$A11,'2013'!$A$23:$A$35,0),MATCH('Non-EU Export Summary'!$C11,'2013'!$A$23:$I$23,0))</f>
        <v>1.9</v>
      </c>
      <c r="E11">
        <f>INDEX('2014'!$A$23:$H$35,MATCH('Non-EU Export Summary'!$A11,'2013'!$A$23:$A$35,0),MATCH('Non-EU Export Summary'!$C11,'2014'!$A$23:$I$23,0))</f>
        <v>2.5</v>
      </c>
      <c r="F11">
        <f>INDEX('2015'!$A$23:$H$35,MATCH('Non-EU Export Summary'!$A11,'2013'!$A$23:$A$35,0),MATCH('Non-EU Export Summary'!$C11,'2015'!$A$23:$I$23,0))</f>
        <v>3.5</v>
      </c>
      <c r="G11">
        <f>INDEX('2016'!$A$23:$H$35,MATCH('Non-EU Export Summary'!$A11,'2013'!$A$23:$A$35,0),MATCH('Non-EU Export Summary'!$C11,'2016'!$A$23:$I$23,0))</f>
        <v>4.4000000000000004</v>
      </c>
      <c r="H11">
        <f>INDEX('2017'!$A$23:$H$35,MATCH('Non-EU Export Summary'!$A11,'2013'!$A$23:$A$35,0),MATCH('Non-EU Export Summary'!$C11,'2017'!$A$23:$I$23,0))</f>
        <v>4.0999999999999996</v>
      </c>
      <c r="I11">
        <f>INDEX('2018'!$A$23:$H$35,MATCH('Non-EU Export Summary'!$A11,'2013'!$A$23:$A$35,0),MATCH('Non-EU Export Summary'!$C11,'2018'!$A$23:$I$23,0))</f>
        <v>3.5</v>
      </c>
      <c r="J11">
        <f>INDEX('2019'!$A$23:$H$35,MATCH('Non-EU Export Summary'!$A11,'2013'!$A$23:$A$35,0),MATCH('Non-EU Export Summary'!$C11,'2019'!$A$23:$I$23,0))</f>
        <v>3.1</v>
      </c>
      <c r="K11">
        <f>INDEX('2020'!$A$23:$H$35,MATCH('Non-EU Export Summary'!$A11,'2013'!$A$23:$A$35,0),MATCH('Non-EU Export Summary'!$C11,'2020'!$A$23:$I$23,0))</f>
        <v>1.9</v>
      </c>
    </row>
    <row r="12" spans="1:12" x14ac:dyDescent="0.35">
      <c r="A12" s="9">
        <v>2</v>
      </c>
      <c r="B12" t="str">
        <f>INDEX('2013'!$B$24:$B$33,MATCH(A12,'2013'!$A$24:$A$33,0))</f>
        <v>Crude materials, inedible, except fuels</v>
      </c>
      <c r="C12" t="s">
        <v>1</v>
      </c>
      <c r="D12">
        <f>INDEX('2013'!$A$23:$H$35,MATCH('Non-EU Export Summary'!$A12,'2013'!$A$23:$A$35,0),MATCH('Non-EU Export Summary'!$C12,'2013'!$A$23:$I$23,0))</f>
        <v>69.3</v>
      </c>
      <c r="E12">
        <f>INDEX('2014'!$A$23:$H$35,MATCH('Non-EU Export Summary'!$A12,'2013'!$A$23:$A$35,0),MATCH('Non-EU Export Summary'!$C12,'2014'!$A$23:$I$23,0))</f>
        <v>58.1</v>
      </c>
      <c r="F12">
        <f>INDEX('2015'!$A$23:$H$35,MATCH('Non-EU Export Summary'!$A12,'2013'!$A$23:$A$35,0),MATCH('Non-EU Export Summary'!$C12,'2015'!$A$23:$I$23,0))</f>
        <v>61.7</v>
      </c>
      <c r="G12">
        <f>INDEX('2016'!$A$23:$H$35,MATCH('Non-EU Export Summary'!$A12,'2013'!$A$23:$A$35,0),MATCH('Non-EU Export Summary'!$C12,'2016'!$A$23:$I$23,0))</f>
        <v>61.2</v>
      </c>
      <c r="H12">
        <f>INDEX('2017'!$A$23:$H$35,MATCH('Non-EU Export Summary'!$A12,'2013'!$A$23:$A$35,0),MATCH('Non-EU Export Summary'!$C12,'2017'!$A$23:$I$23,0))</f>
        <v>63.8</v>
      </c>
      <c r="I12">
        <f>INDEX('2018'!$A$23:$H$35,MATCH('Non-EU Export Summary'!$A12,'2013'!$A$23:$A$35,0),MATCH('Non-EU Export Summary'!$C12,'2018'!$A$23:$I$23,0))</f>
        <v>67.3</v>
      </c>
      <c r="J12">
        <f>INDEX('2019'!$A$23:$H$35,MATCH('Non-EU Export Summary'!$A12,'2013'!$A$23:$A$35,0),MATCH('Non-EU Export Summary'!$C12,'2019'!$A$23:$I$23,0))</f>
        <v>62.7</v>
      </c>
      <c r="K12">
        <f>INDEX('2020'!$A$23:$H$35,MATCH('Non-EU Export Summary'!$A12,'2013'!$A$23:$A$35,0),MATCH('Non-EU Export Summary'!$C12,'2020'!$A$23:$I$23,0))</f>
        <v>53.9</v>
      </c>
    </row>
    <row r="13" spans="1:12" x14ac:dyDescent="0.35">
      <c r="A13" s="9">
        <v>2</v>
      </c>
      <c r="B13" t="str">
        <f>INDEX('2013'!$B$24:$B$33,MATCH(A13,'2013'!$A$24:$A$33,0))</f>
        <v>Crude materials, inedible, except fuels</v>
      </c>
      <c r="C13" t="s">
        <v>0</v>
      </c>
      <c r="D13">
        <f>INDEX('2013'!$A$23:$H$35,MATCH('Non-EU Export Summary'!$A13,'2013'!$A$23:$A$35,0),MATCH('Non-EU Export Summary'!$C13,'2013'!$A$23:$I$23,0))</f>
        <v>28.8</v>
      </c>
      <c r="E13">
        <f>INDEX('2014'!$A$23:$H$35,MATCH('Non-EU Export Summary'!$A13,'2013'!$A$23:$A$35,0),MATCH('Non-EU Export Summary'!$C13,'2014'!$A$23:$I$23,0))</f>
        <v>40.200000000000003</v>
      </c>
      <c r="F13">
        <f>INDEX('2015'!$A$23:$H$35,MATCH('Non-EU Export Summary'!$A13,'2013'!$A$23:$A$35,0),MATCH('Non-EU Export Summary'!$C13,'2015'!$A$23:$I$23,0))</f>
        <v>36.799999999999997</v>
      </c>
      <c r="G13">
        <f>INDEX('2016'!$A$23:$H$35,MATCH('Non-EU Export Summary'!$A13,'2013'!$A$23:$A$35,0),MATCH('Non-EU Export Summary'!$C13,'2016'!$A$23:$I$23,0))</f>
        <v>35.6</v>
      </c>
      <c r="H13">
        <f>INDEX('2017'!$A$23:$H$35,MATCH('Non-EU Export Summary'!$A13,'2013'!$A$23:$A$35,0),MATCH('Non-EU Export Summary'!$C13,'2017'!$A$23:$I$23,0))</f>
        <v>33.700000000000003</v>
      </c>
      <c r="I13">
        <f>INDEX('2018'!$A$23:$H$35,MATCH('Non-EU Export Summary'!$A13,'2013'!$A$23:$A$35,0),MATCH('Non-EU Export Summary'!$C13,'2018'!$A$23:$I$23,0))</f>
        <v>31.6</v>
      </c>
      <c r="J13">
        <f>INDEX('2019'!$A$23:$H$35,MATCH('Non-EU Export Summary'!$A13,'2013'!$A$23:$A$35,0),MATCH('Non-EU Export Summary'!$C13,'2019'!$A$23:$I$23,0))</f>
        <v>35.4</v>
      </c>
      <c r="K13">
        <f>INDEX('2020'!$A$23:$H$35,MATCH('Non-EU Export Summary'!$A13,'2013'!$A$23:$A$35,0),MATCH('Non-EU Export Summary'!$C13,'2020'!$A$23:$I$23,0))</f>
        <v>43.9</v>
      </c>
    </row>
    <row r="14" spans="1:12" x14ac:dyDescent="0.35">
      <c r="A14" s="9">
        <v>2</v>
      </c>
      <c r="B14" t="str">
        <f>INDEX('2013'!$B$24:$B$33,MATCH(A14,'2013'!$A$24:$A$33,0))</f>
        <v>Crude materials, inedible, except fuels</v>
      </c>
      <c r="C14" t="s">
        <v>2</v>
      </c>
      <c r="D14">
        <f>INDEX('2013'!$A$23:$H$35,MATCH('Non-EU Export Summary'!$A14,'2013'!$A$23:$A$35,0),MATCH('Non-EU Export Summary'!$C14,'2013'!$A$23:$I$23,0))</f>
        <v>1.7</v>
      </c>
      <c r="E14">
        <f>INDEX('2014'!$A$23:$H$35,MATCH('Non-EU Export Summary'!$A14,'2013'!$A$23:$A$35,0),MATCH('Non-EU Export Summary'!$C14,'2014'!$A$23:$I$23,0))</f>
        <v>1.6</v>
      </c>
      <c r="F14">
        <f>INDEX('2015'!$A$23:$H$35,MATCH('Non-EU Export Summary'!$A14,'2013'!$A$23:$A$35,0),MATCH('Non-EU Export Summary'!$C14,'2015'!$A$23:$I$23,0))</f>
        <v>0.8</v>
      </c>
      <c r="G14">
        <f>INDEX('2016'!$A$23:$H$35,MATCH('Non-EU Export Summary'!$A14,'2013'!$A$23:$A$35,0),MATCH('Non-EU Export Summary'!$C14,'2016'!$A$23:$I$23,0))</f>
        <v>2.6</v>
      </c>
      <c r="H14">
        <f>INDEX('2017'!$A$23:$H$35,MATCH('Non-EU Export Summary'!$A14,'2013'!$A$23:$A$35,0),MATCH('Non-EU Export Summary'!$C14,'2017'!$A$23:$I$23,0))</f>
        <v>1.9</v>
      </c>
      <c r="I14">
        <f>INDEX('2018'!$A$23:$H$35,MATCH('Non-EU Export Summary'!$A14,'2013'!$A$23:$A$35,0),MATCH('Non-EU Export Summary'!$C14,'2018'!$A$23:$I$23,0))</f>
        <v>0.8</v>
      </c>
      <c r="J14">
        <f>INDEX('2019'!$A$23:$H$35,MATCH('Non-EU Export Summary'!$A14,'2013'!$A$23:$A$35,0),MATCH('Non-EU Export Summary'!$C14,'2019'!$A$23:$I$23,0))</f>
        <v>0.8</v>
      </c>
      <c r="K14">
        <f>INDEX('2020'!$A$23:$H$35,MATCH('Non-EU Export Summary'!$A14,'2013'!$A$23:$A$35,0),MATCH('Non-EU Export Summary'!$C14,'2020'!$A$23:$I$23,0))</f>
        <v>1.4</v>
      </c>
    </row>
    <row r="15" spans="1:12" x14ac:dyDescent="0.35">
      <c r="A15" s="9">
        <v>3</v>
      </c>
      <c r="B15" t="str">
        <f>INDEX('2013'!$B$24:$B$33,MATCH(A15,'2013'!$A$24:$A$33,0))</f>
        <v>Mineral fuels, lubricants and related materials</v>
      </c>
      <c r="C15" t="s">
        <v>1</v>
      </c>
      <c r="D15">
        <f>INDEX('2013'!$A$23:$H$35,MATCH('Non-EU Export Summary'!$A15,'2013'!$A$23:$A$35,0),MATCH('Non-EU Export Summary'!$C15,'2013'!$A$23:$I$23,0))</f>
        <v>75.900000000000006</v>
      </c>
      <c r="E15">
        <f>INDEX('2014'!$A$23:$H$35,MATCH('Non-EU Export Summary'!$A15,'2013'!$A$23:$A$35,0),MATCH('Non-EU Export Summary'!$C15,'2014'!$A$23:$I$23,0))</f>
        <v>76</v>
      </c>
      <c r="F15">
        <f>INDEX('2015'!$A$23:$H$35,MATCH('Non-EU Export Summary'!$A15,'2013'!$A$23:$A$35,0),MATCH('Non-EU Export Summary'!$C15,'2015'!$A$23:$I$23,0))</f>
        <v>70.7</v>
      </c>
      <c r="G15">
        <f>INDEX('2016'!$A$23:$H$35,MATCH('Non-EU Export Summary'!$A15,'2013'!$A$23:$A$35,0),MATCH('Non-EU Export Summary'!$C15,'2016'!$A$23:$I$23,0))</f>
        <v>71</v>
      </c>
      <c r="H15">
        <f>INDEX('2017'!$A$23:$H$35,MATCH('Non-EU Export Summary'!$A15,'2013'!$A$23:$A$35,0),MATCH('Non-EU Export Summary'!$C15,'2017'!$A$23:$I$23,0))</f>
        <v>67.599999999999994</v>
      </c>
      <c r="I15">
        <f>INDEX('2018'!$A$23:$H$35,MATCH('Non-EU Export Summary'!$A15,'2013'!$A$23:$A$35,0),MATCH('Non-EU Export Summary'!$C15,'2018'!$A$23:$I$23,0))</f>
        <v>70.900000000000006</v>
      </c>
      <c r="J15">
        <f>INDEX('2019'!$A$23:$H$35,MATCH('Non-EU Export Summary'!$A15,'2013'!$A$23:$A$35,0),MATCH('Non-EU Export Summary'!$C15,'2019'!$A$23:$I$23,0))</f>
        <v>71.400000000000006</v>
      </c>
      <c r="K15">
        <f>INDEX('2020'!$A$23:$H$35,MATCH('Non-EU Export Summary'!$A15,'2013'!$A$23:$A$35,0),MATCH('Non-EU Export Summary'!$C15,'2020'!$A$23:$I$23,0))</f>
        <v>53.4</v>
      </c>
    </row>
    <row r="16" spans="1:12" x14ac:dyDescent="0.35">
      <c r="A16" s="9">
        <v>3</v>
      </c>
      <c r="B16" t="str">
        <f>INDEX('2013'!$B$24:$B$33,MATCH(A16,'2013'!$A$24:$A$33,0))</f>
        <v>Mineral fuels, lubricants and related materials</v>
      </c>
      <c r="C16" t="s">
        <v>0</v>
      </c>
      <c r="D16">
        <f>INDEX('2013'!$A$23:$H$35,MATCH('Non-EU Export Summary'!$A16,'2013'!$A$23:$A$35,0),MATCH('Non-EU Export Summary'!$C16,'2013'!$A$23:$I$23,0))</f>
        <v>23.4</v>
      </c>
      <c r="E16">
        <f>INDEX('2014'!$A$23:$H$35,MATCH('Non-EU Export Summary'!$A16,'2013'!$A$23:$A$35,0),MATCH('Non-EU Export Summary'!$C16,'2014'!$A$23:$I$23,0))</f>
        <v>23.8</v>
      </c>
      <c r="F16">
        <f>INDEX('2015'!$A$23:$H$35,MATCH('Non-EU Export Summary'!$A16,'2013'!$A$23:$A$35,0),MATCH('Non-EU Export Summary'!$C16,'2015'!$A$23:$I$23,0))</f>
        <v>28.9</v>
      </c>
      <c r="G16">
        <f>INDEX('2016'!$A$23:$H$35,MATCH('Non-EU Export Summary'!$A16,'2013'!$A$23:$A$35,0),MATCH('Non-EU Export Summary'!$C16,'2016'!$A$23:$I$23,0))</f>
        <v>28.8</v>
      </c>
      <c r="H16">
        <f>INDEX('2017'!$A$23:$H$35,MATCH('Non-EU Export Summary'!$A16,'2013'!$A$23:$A$35,0),MATCH('Non-EU Export Summary'!$C16,'2017'!$A$23:$I$23,0))</f>
        <v>32.299999999999997</v>
      </c>
      <c r="I16">
        <f>INDEX('2018'!$A$23:$H$35,MATCH('Non-EU Export Summary'!$A16,'2013'!$A$23:$A$35,0),MATCH('Non-EU Export Summary'!$C16,'2018'!$A$23:$I$23,0))</f>
        <v>29</v>
      </c>
      <c r="J16">
        <f>INDEX('2019'!$A$23:$H$35,MATCH('Non-EU Export Summary'!$A16,'2013'!$A$23:$A$35,0),MATCH('Non-EU Export Summary'!$C16,'2019'!$A$23:$I$23,0))</f>
        <v>28.4</v>
      </c>
      <c r="K16">
        <f>INDEX('2020'!$A$23:$H$35,MATCH('Non-EU Export Summary'!$A16,'2013'!$A$23:$A$35,0),MATCH('Non-EU Export Summary'!$C16,'2020'!$A$23:$I$23,0))</f>
        <v>46.2</v>
      </c>
    </row>
    <row r="17" spans="1:11" x14ac:dyDescent="0.35">
      <c r="A17" s="9">
        <v>3</v>
      </c>
      <c r="B17" t="str">
        <f>INDEX('2013'!$B$24:$B$33,MATCH(A17,'2013'!$A$24:$A$33,0))</f>
        <v>Mineral fuels, lubricants and related materials</v>
      </c>
      <c r="C17" t="s">
        <v>2</v>
      </c>
      <c r="D17">
        <f>INDEX('2013'!$A$23:$H$35,MATCH('Non-EU Export Summary'!$A17,'2013'!$A$23:$A$35,0),MATCH('Non-EU Export Summary'!$C17,'2013'!$A$23:$I$23,0))</f>
        <v>0.3</v>
      </c>
      <c r="E17">
        <f>INDEX('2014'!$A$23:$H$35,MATCH('Non-EU Export Summary'!$A17,'2013'!$A$23:$A$35,0),MATCH('Non-EU Export Summary'!$C17,'2014'!$A$23:$I$23,0))</f>
        <v>0.2</v>
      </c>
      <c r="F17">
        <f>INDEX('2015'!$A$23:$H$35,MATCH('Non-EU Export Summary'!$A17,'2013'!$A$23:$A$35,0),MATCH('Non-EU Export Summary'!$C17,'2015'!$A$23:$I$23,0))</f>
        <v>0.3</v>
      </c>
      <c r="G17">
        <f>INDEX('2016'!$A$23:$H$35,MATCH('Non-EU Export Summary'!$A17,'2013'!$A$23:$A$35,0),MATCH('Non-EU Export Summary'!$C17,'2016'!$A$23:$I$23,0))</f>
        <v>0.2</v>
      </c>
      <c r="H17">
        <f>INDEX('2017'!$A$23:$H$35,MATCH('Non-EU Export Summary'!$A17,'2013'!$A$23:$A$35,0),MATCH('Non-EU Export Summary'!$C17,'2017'!$A$23:$I$23,0))</f>
        <v>0.1</v>
      </c>
      <c r="I17">
        <f>INDEX('2018'!$A$23:$H$35,MATCH('Non-EU Export Summary'!$A17,'2013'!$A$23:$A$35,0),MATCH('Non-EU Export Summary'!$C17,'2018'!$A$23:$I$23,0))</f>
        <v>0.1</v>
      </c>
      <c r="J17">
        <f>INDEX('2019'!$A$23:$H$35,MATCH('Non-EU Export Summary'!$A17,'2013'!$A$23:$A$35,0),MATCH('Non-EU Export Summary'!$C17,'2019'!$A$23:$I$23,0))</f>
        <v>0.2</v>
      </c>
      <c r="K17">
        <f>INDEX('2020'!$A$23:$H$35,MATCH('Non-EU Export Summary'!$A17,'2013'!$A$23:$A$35,0),MATCH('Non-EU Export Summary'!$C17,'2020'!$A$23:$I$23,0))</f>
        <v>0.3</v>
      </c>
    </row>
    <row r="18" spans="1:11" x14ac:dyDescent="0.35">
      <c r="A18" s="9">
        <v>4</v>
      </c>
      <c r="B18" t="str">
        <f>INDEX('2013'!$B$24:$B$33,MATCH(A18,'2013'!$A$24:$A$33,0))</f>
        <v>Animal and vegetable oils, fats and waxes</v>
      </c>
      <c r="C18" t="s">
        <v>1</v>
      </c>
      <c r="D18">
        <f>INDEX('2013'!$A$23:$H$35,MATCH('Non-EU Export Summary'!$A18,'2013'!$A$23:$A$35,0),MATCH('Non-EU Export Summary'!$C18,'2013'!$A$23:$I$23,0))</f>
        <v>85.8</v>
      </c>
      <c r="E18">
        <f>INDEX('2014'!$A$23:$H$35,MATCH('Non-EU Export Summary'!$A18,'2013'!$A$23:$A$35,0),MATCH('Non-EU Export Summary'!$C18,'2014'!$A$23:$I$23,0))</f>
        <v>70.599999999999994</v>
      </c>
      <c r="F18">
        <f>INDEX('2015'!$A$23:$H$35,MATCH('Non-EU Export Summary'!$A18,'2013'!$A$23:$A$35,0),MATCH('Non-EU Export Summary'!$C18,'2015'!$A$23:$I$23,0))</f>
        <v>58.3</v>
      </c>
      <c r="G18">
        <f>INDEX('2016'!$A$23:$H$35,MATCH('Non-EU Export Summary'!$A18,'2013'!$A$23:$A$35,0),MATCH('Non-EU Export Summary'!$C18,'2016'!$A$23:$I$23,0))</f>
        <v>54.5</v>
      </c>
      <c r="H18">
        <f>INDEX('2017'!$A$23:$H$35,MATCH('Non-EU Export Summary'!$A18,'2013'!$A$23:$A$35,0),MATCH('Non-EU Export Summary'!$C18,'2017'!$A$23:$I$23,0))</f>
        <v>60.3</v>
      </c>
      <c r="I18">
        <f>INDEX('2018'!$A$23:$H$35,MATCH('Non-EU Export Summary'!$A18,'2013'!$A$23:$A$35,0),MATCH('Non-EU Export Summary'!$C18,'2018'!$A$23:$I$23,0))</f>
        <v>42.3</v>
      </c>
      <c r="J18">
        <f>INDEX('2019'!$A$23:$H$35,MATCH('Non-EU Export Summary'!$A18,'2013'!$A$23:$A$35,0),MATCH('Non-EU Export Summary'!$C18,'2019'!$A$23:$I$23,0))</f>
        <v>42.7</v>
      </c>
      <c r="K18">
        <f>INDEX('2020'!$A$23:$H$35,MATCH('Non-EU Export Summary'!$A18,'2013'!$A$23:$A$35,0),MATCH('Non-EU Export Summary'!$C18,'2020'!$A$23:$I$23,0))</f>
        <v>47</v>
      </c>
    </row>
    <row r="19" spans="1:11" x14ac:dyDescent="0.35">
      <c r="A19" s="9">
        <v>4</v>
      </c>
      <c r="B19" t="str">
        <f>INDEX('2013'!$B$24:$B$33,MATCH(A19,'2013'!$A$24:$A$33,0))</f>
        <v>Animal and vegetable oils, fats and waxes</v>
      </c>
      <c r="C19" t="s">
        <v>0</v>
      </c>
      <c r="D19">
        <f>INDEX('2013'!$A$23:$H$35,MATCH('Non-EU Export Summary'!$A19,'2013'!$A$23:$A$35,0),MATCH('Non-EU Export Summary'!$C19,'2013'!$A$23:$I$23,0))</f>
        <v>10.6</v>
      </c>
      <c r="E19">
        <f>INDEX('2014'!$A$23:$H$35,MATCH('Non-EU Export Summary'!$A19,'2013'!$A$23:$A$35,0),MATCH('Non-EU Export Summary'!$C19,'2014'!$A$23:$I$23,0))</f>
        <v>14.8</v>
      </c>
      <c r="F19">
        <f>INDEX('2015'!$A$23:$H$35,MATCH('Non-EU Export Summary'!$A19,'2013'!$A$23:$A$35,0),MATCH('Non-EU Export Summary'!$C19,'2015'!$A$23:$I$23,0))</f>
        <v>14.2</v>
      </c>
      <c r="G19">
        <f>INDEX('2016'!$A$23:$H$35,MATCH('Non-EU Export Summary'!$A19,'2013'!$A$23:$A$35,0),MATCH('Non-EU Export Summary'!$C19,'2016'!$A$23:$I$23,0))</f>
        <v>21.2</v>
      </c>
      <c r="H19">
        <f>INDEX('2017'!$A$23:$H$35,MATCH('Non-EU Export Summary'!$A19,'2013'!$A$23:$A$35,0),MATCH('Non-EU Export Summary'!$C19,'2017'!$A$23:$I$23,0))</f>
        <v>24.2</v>
      </c>
      <c r="I19">
        <f>INDEX('2018'!$A$23:$H$35,MATCH('Non-EU Export Summary'!$A19,'2013'!$A$23:$A$35,0),MATCH('Non-EU Export Summary'!$C19,'2018'!$A$23:$I$23,0))</f>
        <v>20</v>
      </c>
      <c r="J19">
        <f>INDEX('2019'!$A$23:$H$35,MATCH('Non-EU Export Summary'!$A19,'2013'!$A$23:$A$35,0),MATCH('Non-EU Export Summary'!$C19,'2019'!$A$23:$I$23,0))</f>
        <v>36.4</v>
      </c>
      <c r="K19">
        <f>INDEX('2020'!$A$23:$H$35,MATCH('Non-EU Export Summary'!$A19,'2013'!$A$23:$A$35,0),MATCH('Non-EU Export Summary'!$C19,'2020'!$A$23:$I$23,0))</f>
        <v>35.9</v>
      </c>
    </row>
    <row r="20" spans="1:11" x14ac:dyDescent="0.35">
      <c r="A20" s="9">
        <v>4</v>
      </c>
      <c r="B20" t="str">
        <f>INDEX('2013'!$B$24:$B$33,MATCH(A20,'2013'!$A$24:$A$33,0))</f>
        <v>Animal and vegetable oils, fats and waxes</v>
      </c>
      <c r="C20" t="s">
        <v>2</v>
      </c>
      <c r="D20">
        <f>INDEX('2013'!$A$23:$H$35,MATCH('Non-EU Export Summary'!$A20,'2013'!$A$23:$A$35,0),MATCH('Non-EU Export Summary'!$C20,'2013'!$A$23:$I$23,0))</f>
        <v>2.4</v>
      </c>
      <c r="E20">
        <f>INDEX('2014'!$A$23:$H$35,MATCH('Non-EU Export Summary'!$A20,'2013'!$A$23:$A$35,0),MATCH('Non-EU Export Summary'!$C20,'2014'!$A$23:$I$23,0))</f>
        <v>13.2</v>
      </c>
      <c r="F20">
        <f>INDEX('2015'!$A$23:$H$35,MATCH('Non-EU Export Summary'!$A20,'2013'!$A$23:$A$35,0),MATCH('Non-EU Export Summary'!$C20,'2015'!$A$23:$I$23,0))</f>
        <v>27</v>
      </c>
      <c r="G20">
        <f>INDEX('2016'!$A$23:$H$35,MATCH('Non-EU Export Summary'!$A20,'2013'!$A$23:$A$35,0),MATCH('Non-EU Export Summary'!$C20,'2016'!$A$23:$I$23,0))</f>
        <v>23.7</v>
      </c>
      <c r="H20">
        <f>INDEX('2017'!$A$23:$H$35,MATCH('Non-EU Export Summary'!$A20,'2013'!$A$23:$A$35,0),MATCH('Non-EU Export Summary'!$C20,'2017'!$A$23:$I$23,0))</f>
        <v>6.3</v>
      </c>
      <c r="I20">
        <f>INDEX('2018'!$A$23:$H$35,MATCH('Non-EU Export Summary'!$A20,'2013'!$A$23:$A$35,0),MATCH('Non-EU Export Summary'!$C20,'2018'!$A$23:$I$23,0))</f>
        <v>26.6</v>
      </c>
      <c r="J20">
        <f>INDEX('2019'!$A$23:$H$35,MATCH('Non-EU Export Summary'!$A20,'2013'!$A$23:$A$35,0),MATCH('Non-EU Export Summary'!$C20,'2019'!$A$23:$I$23,0))</f>
        <v>17.8</v>
      </c>
      <c r="K20">
        <f>INDEX('2020'!$A$23:$H$35,MATCH('Non-EU Export Summary'!$A20,'2013'!$A$23:$A$35,0),MATCH('Non-EU Export Summary'!$C20,'2020'!$A$23:$I$23,0))</f>
        <v>15.6</v>
      </c>
    </row>
    <row r="21" spans="1:11" x14ac:dyDescent="0.35">
      <c r="A21" s="9">
        <v>5</v>
      </c>
      <c r="B21" t="str">
        <f>INDEX('2013'!$B$24:$B$33,MATCH(A21,'2013'!$A$24:$A$33,0))</f>
        <v>Chemicals and related products, not elsewhere specified</v>
      </c>
      <c r="C21" t="s">
        <v>1</v>
      </c>
      <c r="D21">
        <f>INDEX('2013'!$A$23:$H$35,MATCH('Non-EU Export Summary'!$A21,'2013'!$A$23:$A$35,0),MATCH('Non-EU Export Summary'!$C21,'2013'!$A$23:$I$23,0))</f>
        <v>45</v>
      </c>
      <c r="E21">
        <f>INDEX('2014'!$A$23:$H$35,MATCH('Non-EU Export Summary'!$A21,'2013'!$A$23:$A$35,0),MATCH('Non-EU Export Summary'!$C21,'2014'!$A$23:$I$23,0))</f>
        <v>43.7</v>
      </c>
      <c r="F21">
        <f>INDEX('2015'!$A$23:$H$35,MATCH('Non-EU Export Summary'!$A21,'2013'!$A$23:$A$35,0),MATCH('Non-EU Export Summary'!$C21,'2015'!$A$23:$I$23,0))</f>
        <v>43.3</v>
      </c>
      <c r="G21">
        <f>INDEX('2016'!$A$23:$H$35,MATCH('Non-EU Export Summary'!$A21,'2013'!$A$23:$A$35,0),MATCH('Non-EU Export Summary'!$C21,'2016'!$A$23:$I$23,0))</f>
        <v>43.2</v>
      </c>
      <c r="H21">
        <f>INDEX('2017'!$A$23:$H$35,MATCH('Non-EU Export Summary'!$A21,'2013'!$A$23:$A$35,0),MATCH('Non-EU Export Summary'!$C21,'2017'!$A$23:$I$23,0))</f>
        <v>43.9</v>
      </c>
      <c r="I21">
        <f>INDEX('2018'!$A$23:$H$35,MATCH('Non-EU Export Summary'!$A21,'2013'!$A$23:$A$35,0),MATCH('Non-EU Export Summary'!$C21,'2018'!$A$23:$I$23,0))</f>
        <v>43.1</v>
      </c>
      <c r="J21">
        <f>INDEX('2019'!$A$23:$H$35,MATCH('Non-EU Export Summary'!$A21,'2013'!$A$23:$A$35,0),MATCH('Non-EU Export Summary'!$C21,'2019'!$A$23:$I$23,0))</f>
        <v>34.1</v>
      </c>
      <c r="K21">
        <f>INDEX('2020'!$A$23:$H$35,MATCH('Non-EU Export Summary'!$A21,'2013'!$A$23:$A$35,0),MATCH('Non-EU Export Summary'!$C21,'2020'!$A$23:$I$23,0))</f>
        <v>33.5</v>
      </c>
    </row>
    <row r="22" spans="1:11" x14ac:dyDescent="0.35">
      <c r="A22" s="9">
        <v>5</v>
      </c>
      <c r="B22" t="str">
        <f>INDEX('2013'!$B$24:$B$33,MATCH(A22,'2013'!$A$24:$A$33,0))</f>
        <v>Chemicals and related products, not elsewhere specified</v>
      </c>
      <c r="C22" t="s">
        <v>0</v>
      </c>
      <c r="D22">
        <f>INDEX('2013'!$A$23:$H$35,MATCH('Non-EU Export Summary'!$A22,'2013'!$A$23:$A$35,0),MATCH('Non-EU Export Summary'!$C22,'2013'!$A$23:$I$23,0))</f>
        <v>40.700000000000003</v>
      </c>
      <c r="E22">
        <f>INDEX('2014'!$A$23:$H$35,MATCH('Non-EU Export Summary'!$A22,'2013'!$A$23:$A$35,0),MATCH('Non-EU Export Summary'!$C22,'2014'!$A$23:$I$23,0))</f>
        <v>42.3</v>
      </c>
      <c r="F22">
        <f>INDEX('2015'!$A$23:$H$35,MATCH('Non-EU Export Summary'!$A22,'2013'!$A$23:$A$35,0),MATCH('Non-EU Export Summary'!$C22,'2015'!$A$23:$I$23,0))</f>
        <v>45.7</v>
      </c>
      <c r="G22">
        <f>INDEX('2016'!$A$23:$H$35,MATCH('Non-EU Export Summary'!$A22,'2013'!$A$23:$A$35,0),MATCH('Non-EU Export Summary'!$C22,'2016'!$A$23:$I$23,0))</f>
        <v>45.4</v>
      </c>
      <c r="H22">
        <f>INDEX('2017'!$A$23:$H$35,MATCH('Non-EU Export Summary'!$A22,'2013'!$A$23:$A$35,0),MATCH('Non-EU Export Summary'!$C22,'2017'!$A$23:$I$23,0))</f>
        <v>44</v>
      </c>
      <c r="I22">
        <f>INDEX('2018'!$A$23:$H$35,MATCH('Non-EU Export Summary'!$A22,'2013'!$A$23:$A$35,0),MATCH('Non-EU Export Summary'!$C22,'2018'!$A$23:$I$23,0))</f>
        <v>43.4</v>
      </c>
      <c r="J22">
        <f>INDEX('2019'!$A$23:$H$35,MATCH('Non-EU Export Summary'!$A22,'2013'!$A$23:$A$35,0),MATCH('Non-EU Export Summary'!$C22,'2019'!$A$23:$I$23,0))</f>
        <v>50.6</v>
      </c>
      <c r="K22">
        <f>INDEX('2020'!$A$23:$H$35,MATCH('Non-EU Export Summary'!$A22,'2013'!$A$23:$A$35,0),MATCH('Non-EU Export Summary'!$C22,'2020'!$A$23:$I$23,0))</f>
        <v>51.5</v>
      </c>
    </row>
    <row r="23" spans="1:11" x14ac:dyDescent="0.35">
      <c r="A23" s="9">
        <v>5</v>
      </c>
      <c r="B23" t="str">
        <f>INDEX('2013'!$B$24:$B$33,MATCH(A23,'2013'!$A$24:$A$33,0))</f>
        <v>Chemicals and related products, not elsewhere specified</v>
      </c>
      <c r="C23" t="s">
        <v>2</v>
      </c>
      <c r="D23">
        <f>INDEX('2013'!$A$23:$H$35,MATCH('Non-EU Export Summary'!$A23,'2013'!$A$23:$A$35,0),MATCH('Non-EU Export Summary'!$C23,'2013'!$A$23:$I$23,0))</f>
        <v>4.9000000000000004</v>
      </c>
      <c r="E23">
        <f>INDEX('2014'!$A$23:$H$35,MATCH('Non-EU Export Summary'!$A23,'2013'!$A$23:$A$35,0),MATCH('Non-EU Export Summary'!$C23,'2014'!$A$23:$I$23,0))</f>
        <v>4.5</v>
      </c>
      <c r="F23">
        <f>INDEX('2015'!$A$23:$H$35,MATCH('Non-EU Export Summary'!$A23,'2013'!$A$23:$A$35,0),MATCH('Non-EU Export Summary'!$C23,'2015'!$A$23:$I$23,0))</f>
        <v>3.3</v>
      </c>
      <c r="G23">
        <f>INDEX('2016'!$A$23:$H$35,MATCH('Non-EU Export Summary'!$A23,'2013'!$A$23:$A$35,0),MATCH('Non-EU Export Summary'!$C23,'2016'!$A$23:$I$23,0))</f>
        <v>4</v>
      </c>
      <c r="H23">
        <f>INDEX('2017'!$A$23:$H$35,MATCH('Non-EU Export Summary'!$A23,'2013'!$A$23:$A$35,0),MATCH('Non-EU Export Summary'!$C23,'2017'!$A$23:$I$23,0))</f>
        <v>4.2</v>
      </c>
      <c r="I23">
        <f>INDEX('2018'!$A$23:$H$35,MATCH('Non-EU Export Summary'!$A23,'2013'!$A$23:$A$35,0),MATCH('Non-EU Export Summary'!$C23,'2018'!$A$23:$I$23,0))</f>
        <v>4.7</v>
      </c>
      <c r="J23">
        <f>INDEX('2019'!$A$23:$H$35,MATCH('Non-EU Export Summary'!$A23,'2013'!$A$23:$A$35,0),MATCH('Non-EU Export Summary'!$C23,'2019'!$A$23:$I$23,0))</f>
        <v>4.7</v>
      </c>
      <c r="K23">
        <f>INDEX('2020'!$A$23:$H$35,MATCH('Non-EU Export Summary'!$A23,'2013'!$A$23:$A$35,0),MATCH('Non-EU Export Summary'!$C23,'2020'!$A$23:$I$23,0))</f>
        <v>5.9</v>
      </c>
    </row>
    <row r="24" spans="1:11" x14ac:dyDescent="0.35">
      <c r="A24" s="9">
        <v>6</v>
      </c>
      <c r="B24" t="str">
        <f>INDEX('2013'!$B$24:$B$33,MATCH(A24,'2013'!$A$24:$A$33,0))</f>
        <v>Manufactured goods classified chiefly by material</v>
      </c>
      <c r="C24" t="s">
        <v>1</v>
      </c>
      <c r="D24">
        <f>INDEX('2013'!$A$23:$H$35,MATCH('Non-EU Export Summary'!$A24,'2013'!$A$23:$A$35,0),MATCH('Non-EU Export Summary'!$C24,'2013'!$A$23:$I$23,0))</f>
        <v>55.3</v>
      </c>
      <c r="E24">
        <f>INDEX('2014'!$A$23:$H$35,MATCH('Non-EU Export Summary'!$A24,'2013'!$A$23:$A$35,0),MATCH('Non-EU Export Summary'!$C24,'2014'!$A$23:$I$23,0))</f>
        <v>57.2</v>
      </c>
      <c r="F24">
        <f>INDEX('2015'!$A$23:$H$35,MATCH('Non-EU Export Summary'!$A24,'2013'!$A$23:$A$35,0),MATCH('Non-EU Export Summary'!$C24,'2015'!$A$23:$I$23,0))</f>
        <v>57.2</v>
      </c>
      <c r="G24">
        <f>INDEX('2016'!$A$23:$H$35,MATCH('Non-EU Export Summary'!$A24,'2013'!$A$23:$A$35,0),MATCH('Non-EU Export Summary'!$C24,'2016'!$A$23:$I$23,0))</f>
        <v>56.4</v>
      </c>
      <c r="H24">
        <f>INDEX('2017'!$A$23:$H$35,MATCH('Non-EU Export Summary'!$A24,'2013'!$A$23:$A$35,0),MATCH('Non-EU Export Summary'!$C24,'2017'!$A$23:$I$23,0))</f>
        <v>55.5</v>
      </c>
      <c r="I24">
        <f>INDEX('2018'!$A$23:$H$35,MATCH('Non-EU Export Summary'!$A24,'2013'!$A$23:$A$35,0),MATCH('Non-EU Export Summary'!$C24,'2018'!$A$23:$I$23,0))</f>
        <v>54.4</v>
      </c>
      <c r="J24">
        <f>INDEX('2019'!$A$23:$H$35,MATCH('Non-EU Export Summary'!$A24,'2013'!$A$23:$A$35,0),MATCH('Non-EU Export Summary'!$C24,'2019'!$A$23:$I$23,0))</f>
        <v>50.8</v>
      </c>
      <c r="K24">
        <f>INDEX('2020'!$A$23:$H$35,MATCH('Non-EU Export Summary'!$A24,'2013'!$A$23:$A$35,0),MATCH('Non-EU Export Summary'!$C24,'2020'!$A$23:$I$23,0))</f>
        <v>42.4</v>
      </c>
    </row>
    <row r="25" spans="1:11" x14ac:dyDescent="0.35">
      <c r="A25" s="9">
        <v>6</v>
      </c>
      <c r="B25" t="str">
        <f>INDEX('2013'!$B$24:$B$33,MATCH(A25,'2013'!$A$24:$A$33,0))</f>
        <v>Manufactured goods classified chiefly by material</v>
      </c>
      <c r="C25" t="s">
        <v>0</v>
      </c>
      <c r="D25">
        <f>INDEX('2013'!$A$23:$H$35,MATCH('Non-EU Export Summary'!$A25,'2013'!$A$23:$A$35,0),MATCH('Non-EU Export Summary'!$C25,'2013'!$A$23:$I$23,0))</f>
        <v>40.5</v>
      </c>
      <c r="E25">
        <f>INDEX('2014'!$A$23:$H$35,MATCH('Non-EU Export Summary'!$A25,'2013'!$A$23:$A$35,0),MATCH('Non-EU Export Summary'!$C25,'2014'!$A$23:$I$23,0))</f>
        <v>35.5</v>
      </c>
      <c r="F25">
        <f>INDEX('2015'!$A$23:$H$35,MATCH('Non-EU Export Summary'!$A25,'2013'!$A$23:$A$35,0),MATCH('Non-EU Export Summary'!$C25,'2015'!$A$23:$I$23,0))</f>
        <v>35.9</v>
      </c>
      <c r="G25">
        <f>INDEX('2016'!$A$23:$H$35,MATCH('Non-EU Export Summary'!$A25,'2013'!$A$23:$A$35,0),MATCH('Non-EU Export Summary'!$C25,'2016'!$A$23:$I$23,0))</f>
        <v>36.4</v>
      </c>
      <c r="H25">
        <f>INDEX('2017'!$A$23:$H$35,MATCH('Non-EU Export Summary'!$A25,'2013'!$A$23:$A$35,0),MATCH('Non-EU Export Summary'!$C25,'2017'!$A$23:$I$23,0))</f>
        <v>37.299999999999997</v>
      </c>
      <c r="I25">
        <f>INDEX('2018'!$A$23:$H$35,MATCH('Non-EU Export Summary'!$A25,'2013'!$A$23:$A$35,0),MATCH('Non-EU Export Summary'!$C25,'2018'!$A$23:$I$23,0))</f>
        <v>38.1</v>
      </c>
      <c r="J25">
        <f>INDEX('2019'!$A$23:$H$35,MATCH('Non-EU Export Summary'!$A25,'2013'!$A$23:$A$35,0),MATCH('Non-EU Export Summary'!$C25,'2019'!$A$23:$I$23,0))</f>
        <v>41.2</v>
      </c>
      <c r="K25">
        <f>INDEX('2020'!$A$23:$H$35,MATCH('Non-EU Export Summary'!$A25,'2013'!$A$23:$A$35,0),MATCH('Non-EU Export Summary'!$C25,'2020'!$A$23:$I$23,0))</f>
        <v>49.8</v>
      </c>
    </row>
    <row r="26" spans="1:11" x14ac:dyDescent="0.35">
      <c r="A26" s="9">
        <v>6</v>
      </c>
      <c r="B26" t="str">
        <f>INDEX('2013'!$B$24:$B$33,MATCH(A26,'2013'!$A$24:$A$33,0))</f>
        <v>Manufactured goods classified chiefly by material</v>
      </c>
      <c r="C26" t="s">
        <v>2</v>
      </c>
      <c r="D26">
        <f>INDEX('2013'!$A$23:$H$35,MATCH('Non-EU Export Summary'!$A26,'2013'!$A$23:$A$35,0),MATCH('Non-EU Export Summary'!$C26,'2013'!$A$23:$I$23,0))</f>
        <v>3.1</v>
      </c>
      <c r="E26">
        <f>INDEX('2014'!$A$23:$H$35,MATCH('Non-EU Export Summary'!$A26,'2013'!$A$23:$A$35,0),MATCH('Non-EU Export Summary'!$C26,'2014'!$A$23:$I$23,0))</f>
        <v>5.9</v>
      </c>
      <c r="F26">
        <f>INDEX('2015'!$A$23:$H$35,MATCH('Non-EU Export Summary'!$A26,'2013'!$A$23:$A$35,0),MATCH('Non-EU Export Summary'!$C26,'2015'!$A$23:$I$23,0))</f>
        <v>5.6</v>
      </c>
      <c r="G26">
        <f>INDEX('2016'!$A$23:$H$35,MATCH('Non-EU Export Summary'!$A26,'2013'!$A$23:$A$35,0),MATCH('Non-EU Export Summary'!$C26,'2016'!$A$23:$I$23,0))</f>
        <v>5</v>
      </c>
      <c r="H26">
        <f>INDEX('2017'!$A$23:$H$35,MATCH('Non-EU Export Summary'!$A26,'2013'!$A$23:$A$35,0),MATCH('Non-EU Export Summary'!$C26,'2017'!$A$23:$I$23,0))</f>
        <v>5.3</v>
      </c>
      <c r="I26">
        <f>INDEX('2018'!$A$23:$H$35,MATCH('Non-EU Export Summary'!$A26,'2013'!$A$23:$A$35,0),MATCH('Non-EU Export Summary'!$C26,'2018'!$A$23:$I$23,0))</f>
        <v>5.7</v>
      </c>
      <c r="J26">
        <f>INDEX('2019'!$A$23:$H$35,MATCH('Non-EU Export Summary'!$A26,'2013'!$A$23:$A$35,0),MATCH('Non-EU Export Summary'!$C26,'2019'!$A$23:$I$23,0))</f>
        <v>5.9</v>
      </c>
      <c r="K26">
        <f>INDEX('2020'!$A$23:$H$35,MATCH('Non-EU Export Summary'!$A26,'2013'!$A$23:$A$35,0),MATCH('Non-EU Export Summary'!$C26,'2020'!$A$23:$I$23,0))</f>
        <v>6.5</v>
      </c>
    </row>
    <row r="27" spans="1:11" x14ac:dyDescent="0.35">
      <c r="A27" s="9">
        <v>7</v>
      </c>
      <c r="B27" t="str">
        <f>INDEX('2013'!$B$24:$B$33,MATCH(A27,'2013'!$A$24:$A$33,0))</f>
        <v xml:space="preserve">Machinery and transport equipment </v>
      </c>
      <c r="C27" t="s">
        <v>1</v>
      </c>
      <c r="D27">
        <f>INDEX('2013'!$A$23:$H$35,MATCH('Non-EU Export Summary'!$A27,'2013'!$A$23:$A$35,0),MATCH('Non-EU Export Summary'!$C27,'2013'!$A$23:$I$23,0))</f>
        <v>57.3</v>
      </c>
      <c r="E27">
        <f>INDEX('2014'!$A$23:$H$35,MATCH('Non-EU Export Summary'!$A27,'2013'!$A$23:$A$35,0),MATCH('Non-EU Export Summary'!$C27,'2014'!$A$23:$I$23,0))</f>
        <v>56.7</v>
      </c>
      <c r="F27">
        <f>INDEX('2015'!$A$23:$H$35,MATCH('Non-EU Export Summary'!$A27,'2013'!$A$23:$A$35,0),MATCH('Non-EU Export Summary'!$C27,'2015'!$A$23:$I$23,0))</f>
        <v>57</v>
      </c>
      <c r="G27">
        <f>INDEX('2016'!$A$23:$H$35,MATCH('Non-EU Export Summary'!$A27,'2013'!$A$23:$A$35,0),MATCH('Non-EU Export Summary'!$C27,'2016'!$A$23:$I$23,0))</f>
        <v>55</v>
      </c>
      <c r="H27">
        <f>INDEX('2017'!$A$23:$H$35,MATCH('Non-EU Export Summary'!$A27,'2013'!$A$23:$A$35,0),MATCH('Non-EU Export Summary'!$C27,'2017'!$A$23:$I$23,0))</f>
        <v>45</v>
      </c>
      <c r="I27">
        <f>INDEX('2018'!$A$23:$H$35,MATCH('Non-EU Export Summary'!$A27,'2013'!$A$23:$A$35,0),MATCH('Non-EU Export Summary'!$C27,'2018'!$A$23:$I$23,0))</f>
        <v>36.4</v>
      </c>
      <c r="J27">
        <f>INDEX('2019'!$A$23:$H$35,MATCH('Non-EU Export Summary'!$A27,'2013'!$A$23:$A$35,0),MATCH('Non-EU Export Summary'!$C27,'2019'!$A$23:$I$23,0))</f>
        <v>32</v>
      </c>
      <c r="K27">
        <f>INDEX('2020'!$A$23:$H$35,MATCH('Non-EU Export Summary'!$A27,'2013'!$A$23:$A$35,0),MATCH('Non-EU Export Summary'!$C27,'2020'!$A$23:$I$23,0))</f>
        <v>33.700000000000003</v>
      </c>
    </row>
    <row r="28" spans="1:11" x14ac:dyDescent="0.35">
      <c r="A28" s="9">
        <v>7</v>
      </c>
      <c r="B28" t="str">
        <f>INDEX('2013'!$B$24:$B$33,MATCH(A28,'2013'!$A$24:$A$33,0))</f>
        <v xml:space="preserve">Machinery and transport equipment </v>
      </c>
      <c r="C28" t="s">
        <v>0</v>
      </c>
      <c r="D28">
        <f>INDEX('2013'!$A$23:$H$35,MATCH('Non-EU Export Summary'!$A28,'2013'!$A$23:$A$35,0),MATCH('Non-EU Export Summary'!$C28,'2013'!$A$23:$I$23,0))</f>
        <v>36.5</v>
      </c>
      <c r="E28">
        <f>INDEX('2014'!$A$23:$H$35,MATCH('Non-EU Export Summary'!$A28,'2013'!$A$23:$A$35,0),MATCH('Non-EU Export Summary'!$C28,'2014'!$A$23:$I$23,0))</f>
        <v>36.200000000000003</v>
      </c>
      <c r="F28">
        <f>INDEX('2015'!$A$23:$H$35,MATCH('Non-EU Export Summary'!$A28,'2013'!$A$23:$A$35,0),MATCH('Non-EU Export Summary'!$C28,'2015'!$A$23:$I$23,0))</f>
        <v>36.1</v>
      </c>
      <c r="G28">
        <f>INDEX('2016'!$A$23:$H$35,MATCH('Non-EU Export Summary'!$A28,'2013'!$A$23:$A$35,0),MATCH('Non-EU Export Summary'!$C28,'2016'!$A$23:$I$23,0))</f>
        <v>38.700000000000003</v>
      </c>
      <c r="H28">
        <f>INDEX('2017'!$A$23:$H$35,MATCH('Non-EU Export Summary'!$A28,'2013'!$A$23:$A$35,0),MATCH('Non-EU Export Summary'!$C28,'2017'!$A$23:$I$23,0))</f>
        <v>42.7</v>
      </c>
      <c r="I28">
        <f>INDEX('2018'!$A$23:$H$35,MATCH('Non-EU Export Summary'!$A28,'2013'!$A$23:$A$35,0),MATCH('Non-EU Export Summary'!$C28,'2018'!$A$23:$I$23,0))</f>
        <v>49.6</v>
      </c>
      <c r="J28">
        <f>INDEX('2019'!$A$23:$H$35,MATCH('Non-EU Export Summary'!$A28,'2013'!$A$23:$A$35,0),MATCH('Non-EU Export Summary'!$C28,'2019'!$A$23:$I$23,0))</f>
        <v>54.2</v>
      </c>
      <c r="K28">
        <f>INDEX('2020'!$A$23:$H$35,MATCH('Non-EU Export Summary'!$A28,'2013'!$A$23:$A$35,0),MATCH('Non-EU Export Summary'!$C28,'2020'!$A$23:$I$23,0))</f>
        <v>51.8</v>
      </c>
    </row>
    <row r="29" spans="1:11" x14ac:dyDescent="0.35">
      <c r="A29" s="9">
        <v>7</v>
      </c>
      <c r="B29" t="str">
        <f>INDEX('2013'!$B$24:$B$33,MATCH(A29,'2013'!$A$24:$A$33,0))</f>
        <v xml:space="preserve">Machinery and transport equipment </v>
      </c>
      <c r="C29" t="s">
        <v>2</v>
      </c>
      <c r="D29">
        <f>INDEX('2013'!$A$23:$H$35,MATCH('Non-EU Export Summary'!$A29,'2013'!$A$23:$A$35,0),MATCH('Non-EU Export Summary'!$C29,'2013'!$A$23:$I$23,0))</f>
        <v>4.4000000000000004</v>
      </c>
      <c r="E29">
        <f>INDEX('2014'!$A$23:$H$35,MATCH('Non-EU Export Summary'!$A29,'2013'!$A$23:$A$35,0),MATCH('Non-EU Export Summary'!$C29,'2014'!$A$23:$I$23,0))</f>
        <v>4.0999999999999996</v>
      </c>
      <c r="F29">
        <f>INDEX('2015'!$A$23:$H$35,MATCH('Non-EU Export Summary'!$A29,'2013'!$A$23:$A$35,0),MATCH('Non-EU Export Summary'!$C29,'2015'!$A$23:$I$23,0))</f>
        <v>3.9</v>
      </c>
      <c r="G29">
        <f>INDEX('2016'!$A$23:$H$35,MATCH('Non-EU Export Summary'!$A29,'2013'!$A$23:$A$35,0),MATCH('Non-EU Export Summary'!$C29,'2016'!$A$23:$I$23,0))</f>
        <v>3.2</v>
      </c>
      <c r="H29">
        <f>INDEX('2017'!$A$23:$H$35,MATCH('Non-EU Export Summary'!$A29,'2013'!$A$23:$A$35,0),MATCH('Non-EU Export Summary'!$C29,'2017'!$A$23:$I$23,0))</f>
        <v>3.7</v>
      </c>
      <c r="I29">
        <f>INDEX('2018'!$A$23:$H$35,MATCH('Non-EU Export Summary'!$A29,'2013'!$A$23:$A$35,0),MATCH('Non-EU Export Summary'!$C29,'2018'!$A$23:$I$23,0))</f>
        <v>4.0999999999999996</v>
      </c>
      <c r="J29">
        <f>INDEX('2019'!$A$23:$H$35,MATCH('Non-EU Export Summary'!$A29,'2013'!$A$23:$A$35,0),MATCH('Non-EU Export Summary'!$C29,'2019'!$A$23:$I$23,0))</f>
        <v>5.3</v>
      </c>
      <c r="K29">
        <f>INDEX('2020'!$A$23:$H$35,MATCH('Non-EU Export Summary'!$A29,'2013'!$A$23:$A$35,0),MATCH('Non-EU Export Summary'!$C29,'2020'!$A$23:$I$23,0))</f>
        <v>5.4</v>
      </c>
    </row>
    <row r="30" spans="1:11" x14ac:dyDescent="0.35">
      <c r="A30" s="9">
        <v>8</v>
      </c>
      <c r="B30" t="str">
        <f>INDEX('2013'!$B$24:$B$33,MATCH(A30,'2013'!$A$24:$A$33,0))</f>
        <v>Miscellaneous manufactured articles</v>
      </c>
      <c r="C30" t="s">
        <v>1</v>
      </c>
      <c r="D30">
        <f>INDEX('2013'!$A$23:$H$35,MATCH('Non-EU Export Summary'!$A30,'2013'!$A$23:$A$35,0),MATCH('Non-EU Export Summary'!$C30,'2013'!$A$23:$I$23,0))</f>
        <v>67.8</v>
      </c>
      <c r="E30">
        <f>INDEX('2014'!$A$23:$H$35,MATCH('Non-EU Export Summary'!$A30,'2013'!$A$23:$A$35,0),MATCH('Non-EU Export Summary'!$C30,'2014'!$A$23:$I$23,0))</f>
        <v>64.2</v>
      </c>
      <c r="F30">
        <f>INDEX('2015'!$A$23:$H$35,MATCH('Non-EU Export Summary'!$A30,'2013'!$A$23:$A$35,0),MATCH('Non-EU Export Summary'!$C30,'2015'!$A$23:$I$23,0))</f>
        <v>60.9</v>
      </c>
      <c r="G30">
        <f>INDEX('2016'!$A$23:$H$35,MATCH('Non-EU Export Summary'!$A30,'2013'!$A$23:$A$35,0),MATCH('Non-EU Export Summary'!$C30,'2016'!$A$23:$I$23,0))</f>
        <v>60.6</v>
      </c>
      <c r="H30">
        <f>INDEX('2017'!$A$23:$H$35,MATCH('Non-EU Export Summary'!$A30,'2013'!$A$23:$A$35,0),MATCH('Non-EU Export Summary'!$C30,'2017'!$A$23:$I$23,0))</f>
        <v>59.3</v>
      </c>
      <c r="I30">
        <f>INDEX('2018'!$A$23:$H$35,MATCH('Non-EU Export Summary'!$A30,'2013'!$A$23:$A$35,0),MATCH('Non-EU Export Summary'!$C30,'2018'!$A$23:$I$23,0))</f>
        <v>57.7</v>
      </c>
      <c r="J30">
        <f>INDEX('2019'!$A$23:$H$35,MATCH('Non-EU Export Summary'!$A30,'2013'!$A$23:$A$35,0),MATCH('Non-EU Export Summary'!$C30,'2019'!$A$23:$I$23,0))</f>
        <v>57.1</v>
      </c>
      <c r="K30">
        <f>INDEX('2020'!$A$23:$H$35,MATCH('Non-EU Export Summary'!$A30,'2013'!$A$23:$A$35,0),MATCH('Non-EU Export Summary'!$C30,'2020'!$A$23:$I$23,0))</f>
        <v>54.5</v>
      </c>
    </row>
    <row r="31" spans="1:11" x14ac:dyDescent="0.35">
      <c r="A31" s="9">
        <v>8</v>
      </c>
      <c r="B31" t="str">
        <f>INDEX('2013'!$B$24:$B$33,MATCH(A31,'2013'!$A$24:$A$33,0))</f>
        <v>Miscellaneous manufactured articles</v>
      </c>
      <c r="C31" t="s">
        <v>0</v>
      </c>
      <c r="D31">
        <f>INDEX('2013'!$A$23:$H$35,MATCH('Non-EU Export Summary'!$A31,'2013'!$A$23:$A$35,0),MATCH('Non-EU Export Summary'!$C31,'2013'!$A$23:$I$23,0))</f>
        <v>25.7</v>
      </c>
      <c r="E31">
        <f>INDEX('2014'!$A$23:$H$35,MATCH('Non-EU Export Summary'!$A31,'2013'!$A$23:$A$35,0),MATCH('Non-EU Export Summary'!$C31,'2014'!$A$23:$I$23,0))</f>
        <v>28.4</v>
      </c>
      <c r="F31">
        <f>INDEX('2015'!$A$23:$H$35,MATCH('Non-EU Export Summary'!$A31,'2013'!$A$23:$A$35,0),MATCH('Non-EU Export Summary'!$C31,'2015'!$A$23:$I$23,0))</f>
        <v>32.4</v>
      </c>
      <c r="G31">
        <f>INDEX('2016'!$A$23:$H$35,MATCH('Non-EU Export Summary'!$A31,'2013'!$A$23:$A$35,0),MATCH('Non-EU Export Summary'!$C31,'2016'!$A$23:$I$23,0))</f>
        <v>31.2</v>
      </c>
      <c r="H31">
        <f>INDEX('2017'!$A$23:$H$35,MATCH('Non-EU Export Summary'!$A31,'2013'!$A$23:$A$35,0),MATCH('Non-EU Export Summary'!$C31,'2017'!$A$23:$I$23,0))</f>
        <v>31.8</v>
      </c>
      <c r="I31">
        <f>INDEX('2018'!$A$23:$H$35,MATCH('Non-EU Export Summary'!$A31,'2013'!$A$23:$A$35,0),MATCH('Non-EU Export Summary'!$C31,'2018'!$A$23:$I$23,0))</f>
        <v>32.5</v>
      </c>
      <c r="J31">
        <f>INDEX('2019'!$A$23:$H$35,MATCH('Non-EU Export Summary'!$A31,'2013'!$A$23:$A$35,0),MATCH('Non-EU Export Summary'!$C31,'2019'!$A$23:$I$23,0))</f>
        <v>35.1</v>
      </c>
      <c r="K31">
        <f>INDEX('2020'!$A$23:$H$35,MATCH('Non-EU Export Summary'!$A31,'2013'!$A$23:$A$35,0),MATCH('Non-EU Export Summary'!$C31,'2020'!$A$23:$I$23,0))</f>
        <v>35.5</v>
      </c>
    </row>
    <row r="32" spans="1:11" x14ac:dyDescent="0.35">
      <c r="A32" s="9">
        <v>8</v>
      </c>
      <c r="B32" t="str">
        <f>INDEX('2013'!$B$24:$B$33,MATCH(A32,'2013'!$A$24:$A$33,0))</f>
        <v>Miscellaneous manufactured articles</v>
      </c>
      <c r="C32" t="s">
        <v>2</v>
      </c>
      <c r="D32">
        <f>INDEX('2013'!$A$23:$H$35,MATCH('Non-EU Export Summary'!$A32,'2013'!$A$23:$A$35,0),MATCH('Non-EU Export Summary'!$C32,'2013'!$A$23:$I$23,0))</f>
        <v>2.4</v>
      </c>
      <c r="E32">
        <f>INDEX('2014'!$A$23:$H$35,MATCH('Non-EU Export Summary'!$A32,'2013'!$A$23:$A$35,0),MATCH('Non-EU Export Summary'!$C32,'2014'!$A$23:$I$23,0))</f>
        <v>2.4</v>
      </c>
      <c r="F32">
        <f>INDEX('2015'!$A$23:$H$35,MATCH('Non-EU Export Summary'!$A32,'2013'!$A$23:$A$35,0),MATCH('Non-EU Export Summary'!$C32,'2015'!$A$23:$I$23,0))</f>
        <v>3.1</v>
      </c>
      <c r="G32">
        <f>INDEX('2016'!$A$23:$H$35,MATCH('Non-EU Export Summary'!$A32,'2013'!$A$23:$A$35,0),MATCH('Non-EU Export Summary'!$C32,'2016'!$A$23:$I$23,0))</f>
        <v>3.6</v>
      </c>
      <c r="H32">
        <f>INDEX('2017'!$A$23:$H$35,MATCH('Non-EU Export Summary'!$A32,'2013'!$A$23:$A$35,0),MATCH('Non-EU Export Summary'!$C32,'2017'!$A$23:$I$23,0))</f>
        <v>4</v>
      </c>
      <c r="I32">
        <f>INDEX('2018'!$A$23:$H$35,MATCH('Non-EU Export Summary'!$A32,'2013'!$A$23:$A$35,0),MATCH('Non-EU Export Summary'!$C32,'2018'!$A$23:$I$23,0))</f>
        <v>4.0999999999999996</v>
      </c>
      <c r="J32">
        <f>INDEX('2019'!$A$23:$H$35,MATCH('Non-EU Export Summary'!$A32,'2013'!$A$23:$A$35,0),MATCH('Non-EU Export Summary'!$C32,'2019'!$A$23:$I$23,0))</f>
        <v>3.3</v>
      </c>
      <c r="K32">
        <f>INDEX('2020'!$A$23:$H$35,MATCH('Non-EU Export Summary'!$A32,'2013'!$A$23:$A$35,0),MATCH('Non-EU Export Summary'!$C32,'2020'!$A$23:$I$23,0))</f>
        <v>4.3</v>
      </c>
    </row>
    <row r="33" spans="1:11" x14ac:dyDescent="0.35">
      <c r="A33" s="9">
        <v>9</v>
      </c>
      <c r="B33" t="str">
        <f>INDEX('2013'!$B$24:$B$33,MATCH(A33,'2013'!$A$24:$A$33,0))</f>
        <v>Commodities and transactions not classified elsewhere in the SITC</v>
      </c>
      <c r="C33" t="s">
        <v>1</v>
      </c>
      <c r="D33">
        <f>INDEX('2013'!$A$23:$H$35,MATCH('Non-EU Export Summary'!$A33,'2013'!$A$23:$A$35,0),MATCH('Non-EU Export Summary'!$C33,'2013'!$A$23:$I$23,0))</f>
        <v>67.099999999999994</v>
      </c>
      <c r="E33">
        <f>INDEX('2014'!$A$23:$H$35,MATCH('Non-EU Export Summary'!$A33,'2013'!$A$23:$A$35,0),MATCH('Non-EU Export Summary'!$C33,'2014'!$A$23:$I$23,0))</f>
        <v>59.9</v>
      </c>
      <c r="F33">
        <f>INDEX('2015'!$A$23:$H$35,MATCH('Non-EU Export Summary'!$A33,'2013'!$A$23:$A$35,0),MATCH('Non-EU Export Summary'!$C33,'2015'!$A$23:$I$23,0))</f>
        <v>62.4</v>
      </c>
      <c r="G33">
        <f>INDEX('2016'!$A$23:$H$35,MATCH('Non-EU Export Summary'!$A33,'2013'!$A$23:$A$35,0),MATCH('Non-EU Export Summary'!$C33,'2016'!$A$23:$I$23,0))</f>
        <v>79.099999999999994</v>
      </c>
      <c r="H33">
        <f>INDEX('2017'!$A$23:$H$35,MATCH('Non-EU Export Summary'!$A33,'2013'!$A$23:$A$35,0),MATCH('Non-EU Export Summary'!$C33,'2017'!$A$23:$I$23,0))</f>
        <v>54.8</v>
      </c>
      <c r="I33">
        <f>INDEX('2018'!$A$23:$H$35,MATCH('Non-EU Export Summary'!$A33,'2013'!$A$23:$A$35,0),MATCH('Non-EU Export Summary'!$C33,'2018'!$A$23:$I$23,0))</f>
        <v>29.8</v>
      </c>
      <c r="J33">
        <f>INDEX('2019'!$A$23:$H$35,MATCH('Non-EU Export Summary'!$A33,'2013'!$A$23:$A$35,0),MATCH('Non-EU Export Summary'!$C33,'2019'!$A$23:$I$23,0))</f>
        <v>29</v>
      </c>
      <c r="K33">
        <f>INDEX('2020'!$A$23:$H$35,MATCH('Non-EU Export Summary'!$A33,'2013'!$A$23:$A$35,0),MATCH('Non-EU Export Summary'!$C33,'2020'!$A$23:$I$23,0))</f>
        <v>39</v>
      </c>
    </row>
    <row r="34" spans="1:11" x14ac:dyDescent="0.35">
      <c r="A34" s="9">
        <v>9</v>
      </c>
      <c r="B34" t="str">
        <f>INDEX('2013'!$B$24:$B$33,MATCH(A34,'2013'!$A$24:$A$33,0))</f>
        <v>Commodities and transactions not classified elsewhere in the SITC</v>
      </c>
      <c r="C34" t="s">
        <v>0</v>
      </c>
      <c r="D34">
        <f>INDEX('2013'!$A$23:$H$35,MATCH('Non-EU Export Summary'!$A34,'2013'!$A$23:$A$35,0),MATCH('Non-EU Export Summary'!$C34,'2013'!$A$23:$I$23,0))</f>
        <v>32.6</v>
      </c>
      <c r="E34">
        <f>INDEX('2014'!$A$23:$H$35,MATCH('Non-EU Export Summary'!$A34,'2013'!$A$23:$A$35,0),MATCH('Non-EU Export Summary'!$C34,'2014'!$A$23:$I$23,0))</f>
        <v>40.1</v>
      </c>
      <c r="F34">
        <f>INDEX('2015'!$A$23:$H$35,MATCH('Non-EU Export Summary'!$A34,'2013'!$A$23:$A$35,0),MATCH('Non-EU Export Summary'!$C34,'2015'!$A$23:$I$23,0))</f>
        <v>37.6</v>
      </c>
      <c r="G34">
        <f>INDEX('2016'!$A$23:$H$35,MATCH('Non-EU Export Summary'!$A34,'2013'!$A$23:$A$35,0),MATCH('Non-EU Export Summary'!$C34,'2016'!$A$23:$I$23,0))</f>
        <v>19.600000000000001</v>
      </c>
      <c r="H34">
        <f>INDEX('2017'!$A$23:$H$35,MATCH('Non-EU Export Summary'!$A34,'2013'!$A$23:$A$35,0),MATCH('Non-EU Export Summary'!$C34,'2017'!$A$23:$I$23,0))</f>
        <v>37.9</v>
      </c>
      <c r="I34">
        <f>INDEX('2018'!$A$23:$H$35,MATCH('Non-EU Export Summary'!$A34,'2013'!$A$23:$A$35,0),MATCH('Non-EU Export Summary'!$C34,'2018'!$A$23:$I$23,0))</f>
        <v>60</v>
      </c>
      <c r="J34">
        <f>INDEX('2019'!$A$23:$H$35,MATCH('Non-EU Export Summary'!$A34,'2013'!$A$23:$A$35,0),MATCH('Non-EU Export Summary'!$C34,'2019'!$A$23:$I$23,0))</f>
        <v>69.3</v>
      </c>
      <c r="K34">
        <f>INDEX('2020'!$A$23:$H$35,MATCH('Non-EU Export Summary'!$A34,'2013'!$A$23:$A$35,0),MATCH('Non-EU Export Summary'!$C34,'2020'!$A$23:$I$23,0))</f>
        <v>54.1</v>
      </c>
    </row>
    <row r="35" spans="1:11" x14ac:dyDescent="0.35">
      <c r="A35" s="9">
        <v>9</v>
      </c>
      <c r="B35" t="str">
        <f>INDEX('2013'!$B$24:$B$33,MATCH(A35,'2013'!$A$24:$A$33,0))</f>
        <v>Commodities and transactions not classified elsewhere in the SITC</v>
      </c>
      <c r="C35" t="s">
        <v>2</v>
      </c>
      <c r="D35">
        <f>INDEX('2013'!$A$23:$H$35,MATCH('Non-EU Export Summary'!$A35,'2013'!$A$23:$A$35,0),MATCH('Non-EU Export Summary'!$C35,'2013'!$A$23:$I$23,0))</f>
        <v>0</v>
      </c>
      <c r="E35">
        <f>INDEX('2014'!$A$23:$H$35,MATCH('Non-EU Export Summary'!$A35,'2013'!$A$23:$A$35,0),MATCH('Non-EU Export Summary'!$C35,'2014'!$A$23:$I$23,0))</f>
        <v>0</v>
      </c>
      <c r="F35">
        <f>INDEX('2015'!$A$23:$H$35,MATCH('Non-EU Export Summary'!$A35,'2013'!$A$23:$A$35,0),MATCH('Non-EU Export Summary'!$C35,'2015'!$A$23:$I$23,0))</f>
        <v>0</v>
      </c>
      <c r="G35">
        <f>INDEX('2016'!$A$23:$H$35,MATCH('Non-EU Export Summary'!$A35,'2013'!$A$23:$A$35,0),MATCH('Non-EU Export Summary'!$C35,'2016'!$A$23:$I$23,0))</f>
        <v>0</v>
      </c>
      <c r="H35">
        <f>INDEX('2017'!$A$23:$H$35,MATCH('Non-EU Export Summary'!$A35,'2013'!$A$23:$A$35,0),MATCH('Non-EU Export Summary'!$C35,'2017'!$A$23:$I$23,0))</f>
        <v>1</v>
      </c>
      <c r="I35">
        <f>INDEX('2018'!$A$23:$H$35,MATCH('Non-EU Export Summary'!$A35,'2013'!$A$23:$A$35,0),MATCH('Non-EU Export Summary'!$C35,'2018'!$A$23:$I$23,0))</f>
        <v>1.2</v>
      </c>
      <c r="J35">
        <f>INDEX('2019'!$A$23:$H$35,MATCH('Non-EU Export Summary'!$A35,'2013'!$A$23:$A$35,0),MATCH('Non-EU Export Summary'!$C35,'2019'!$A$23:$I$23,0))</f>
        <v>0</v>
      </c>
      <c r="K35">
        <f>INDEX('2020'!$A$23:$H$35,MATCH('Non-EU Export Summary'!$A35,'2013'!$A$23:$A$35,0),MATCH('Non-EU Export Summary'!$C35,'2020'!$A$23:$I$23,0))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5989-66D8-40FD-A008-F2ACD17050AA}">
  <dimension ref="A1:L35"/>
  <sheetViews>
    <sheetView zoomScale="90" zoomScaleNormal="90" workbookViewId="0">
      <selection activeCell="D4" sqref="D4"/>
    </sheetView>
  </sheetViews>
  <sheetFormatPr defaultRowHeight="14.5" x14ac:dyDescent="0.35"/>
  <cols>
    <col min="1" max="1" width="6.6328125" customWidth="1"/>
    <col min="2" max="2" width="63.1796875" customWidth="1"/>
    <col min="3" max="3" width="22.26953125" customWidth="1"/>
    <col min="4" max="12" width="12.6328125" customWidth="1"/>
  </cols>
  <sheetData>
    <row r="1" spans="1:12" x14ac:dyDescent="0.35">
      <c r="A1" s="16" t="s">
        <v>45</v>
      </c>
      <c r="B1" s="16"/>
    </row>
    <row r="2" spans="1:12" x14ac:dyDescent="0.35">
      <c r="A2" s="17" t="s">
        <v>48</v>
      </c>
      <c r="B2" s="17" t="s">
        <v>46</v>
      </c>
      <c r="C2" s="17" t="s">
        <v>47</v>
      </c>
      <c r="D2" s="17">
        <v>2013</v>
      </c>
      <c r="E2" s="17">
        <v>2014</v>
      </c>
      <c r="F2" s="17">
        <v>2015</v>
      </c>
      <c r="G2" s="17">
        <v>2016</v>
      </c>
      <c r="H2" s="17">
        <v>2017</v>
      </c>
      <c r="I2" s="17">
        <v>2018</v>
      </c>
      <c r="J2" s="17">
        <v>2019</v>
      </c>
      <c r="K2" s="17">
        <v>2020</v>
      </c>
      <c r="L2" s="17">
        <v>2021</v>
      </c>
    </row>
    <row r="3" spans="1:12" x14ac:dyDescent="0.35">
      <c r="A3" s="9" t="s">
        <v>24</v>
      </c>
      <c r="B3" t="str">
        <f>A3</f>
        <v>Total</v>
      </c>
      <c r="C3" t="s">
        <v>1</v>
      </c>
      <c r="D3">
        <f>INDEX('2013'!$A$3:$I$15,MATCH('Non-EU Import Summary'!$A3,'2013'!$A$3:$A$15,0),MATCH('Non-EU Import Summary'!$C3,'2013'!$A$3:$I$3,0))</f>
        <v>22.7</v>
      </c>
      <c r="E3">
        <f>INDEX('2014'!$A$3:$I$15,MATCH('Non-EU Import Summary'!$A3,'2013'!$A$3:$A$15,0),MATCH('Non-EU Import Summary'!$C3,'2014'!$A$3:$I$3,0))</f>
        <v>22.7</v>
      </c>
      <c r="F3">
        <f>INDEX('2015'!$A$3:$I$15,MATCH('Non-EU Import Summary'!$A3,'2013'!$A$3:$A$15,0),MATCH('Non-EU Import Summary'!$C3,'2015'!$A$3:$I$3,0))</f>
        <v>23.6</v>
      </c>
      <c r="G3">
        <f>INDEX('2016'!$A$3:$I$15,MATCH('Non-EU Import Summary'!$A3,'2013'!$A$3:$A$15,0),MATCH('Non-EU Import Summary'!$C3,'2016'!$A$3:$I$3,0))</f>
        <v>20.2</v>
      </c>
      <c r="H3">
        <f>INDEX('2017'!$A$3:$I$15,MATCH('Non-EU Import Summary'!$A3,'2013'!$A$3:$A$15,0),MATCH('Non-EU Import Summary'!$C3,'2017'!$A$3:$I$3,0))</f>
        <v>20.399999999999999</v>
      </c>
      <c r="I3">
        <f>INDEX('2018'!$A$3:$I$15,MATCH('Non-EU Import Summary'!$A3,'2013'!$A$3:$A$15,0),MATCH('Non-EU Import Summary'!$C3,'2018'!$A$3:$I$3,0))</f>
        <v>21.1</v>
      </c>
      <c r="J3">
        <f>INDEX('2019'!$A$3:$I$15,MATCH('Non-EU Import Summary'!$A3,'2013'!$A$3:$A$15,0),MATCH('Non-EU Import Summary'!$C3,'2019'!$A$3:$I$3,0))</f>
        <v>18.5</v>
      </c>
      <c r="K3">
        <f>INDEX('2020'!$A$3:$I$15,MATCH('Non-EU Import Summary'!$A3,'2013'!$A$3:$A$15,0),MATCH('Non-EU Import Summary'!$C3,'2020'!$A$3:$I$3,0))</f>
        <v>18.399999999999999</v>
      </c>
      <c r="L3">
        <f>INDEX('2021'!$A$3:$I$15,MATCH('Non-EU Import Summary'!$A3,'2013'!$A$3:$A$15,0),MATCH('Non-EU Import Summary'!$C3,'2021'!$A$3:$I$3,0))</f>
        <v>21</v>
      </c>
    </row>
    <row r="4" spans="1:12" x14ac:dyDescent="0.35">
      <c r="A4" s="9" t="s">
        <v>24</v>
      </c>
      <c r="B4" t="str">
        <f t="shared" ref="B4:B5" si="0">A4</f>
        <v>Total</v>
      </c>
      <c r="C4" t="s">
        <v>0</v>
      </c>
      <c r="D4">
        <f>INDEX('2013'!$A$3:$I$15,MATCH('Non-EU Import Summary'!$A4,'2013'!$A$3:$A$15,0),MATCH('Non-EU Import Summary'!$C4,'2013'!$A$3:$I$3,0))</f>
        <v>65.599999999999994</v>
      </c>
      <c r="E4">
        <f>INDEX('2014'!$A$3:$I$15,MATCH('Non-EU Import Summary'!$A4,'2013'!$A$3:$A$15,0),MATCH('Non-EU Import Summary'!$C4,'2014'!$A$3:$I$3,0))</f>
        <v>66.599999999999994</v>
      </c>
      <c r="F4">
        <f>INDEX('2015'!$A$3:$I$15,MATCH('Non-EU Import Summary'!$A4,'2013'!$A$3:$A$15,0),MATCH('Non-EU Import Summary'!$C4,'2015'!$A$3:$I$3,0))</f>
        <v>65.3</v>
      </c>
      <c r="G4">
        <f>INDEX('2016'!$A$3:$I$15,MATCH('Non-EU Import Summary'!$A4,'2013'!$A$3:$A$15,0),MATCH('Non-EU Import Summary'!$C4,'2016'!$A$3:$I$3,0))</f>
        <v>68.099999999999994</v>
      </c>
      <c r="H4">
        <f>INDEX('2017'!$A$3:$I$15,MATCH('Non-EU Import Summary'!$A4,'2013'!$A$3:$A$15,0),MATCH('Non-EU Import Summary'!$C4,'2017'!$A$3:$I$3,0))</f>
        <v>67.099999999999994</v>
      </c>
      <c r="I4">
        <f>INDEX('2018'!$A$3:$I$15,MATCH('Non-EU Import Summary'!$A4,'2013'!$A$3:$A$15,0),MATCH('Non-EU Import Summary'!$C4,'2018'!$A$3:$I$3,0))</f>
        <v>67.400000000000006</v>
      </c>
      <c r="J4">
        <f>INDEX('2019'!$A$3:$I$15,MATCH('Non-EU Import Summary'!$A4,'2013'!$A$3:$A$15,0),MATCH('Non-EU Import Summary'!$C4,'2019'!$A$3:$I$3,0))</f>
        <v>69.5</v>
      </c>
      <c r="K4">
        <f>INDEX('2020'!$A$3:$I$15,MATCH('Non-EU Import Summary'!$A4,'2013'!$A$3:$A$15,0),MATCH('Non-EU Import Summary'!$C4,'2020'!$A$3:$I$3,0))</f>
        <v>70.900000000000006</v>
      </c>
      <c r="L4">
        <f>INDEX('2021'!$A$3:$I$15,MATCH('Non-EU Import Summary'!$A4,'2013'!$A$3:$A$15,0),MATCH('Non-EU Import Summary'!$C4,'2021'!$A$3:$I$3,0))</f>
        <v>61.4</v>
      </c>
    </row>
    <row r="5" spans="1:12" x14ac:dyDescent="0.35">
      <c r="A5" s="9" t="s">
        <v>24</v>
      </c>
      <c r="B5" t="str">
        <f t="shared" si="0"/>
        <v>Total</v>
      </c>
      <c r="C5" t="s">
        <v>2</v>
      </c>
      <c r="D5">
        <f>INDEX('2013'!$A$3:$I$15,MATCH('Non-EU Import Summary'!$A5,'2013'!$A$3:$A$15,0),MATCH('Non-EU Import Summary'!$C5,'2013'!$A$3:$I$3,0))</f>
        <v>5.2</v>
      </c>
      <c r="E5">
        <f>INDEX('2014'!$A$3:$I$15,MATCH('Non-EU Import Summary'!$A5,'2013'!$A$3:$A$15,0),MATCH('Non-EU Import Summary'!$C5,'2014'!$A$3:$I$3,0))</f>
        <v>5.6</v>
      </c>
      <c r="F5">
        <f>INDEX('2015'!$A$3:$I$15,MATCH('Non-EU Import Summary'!$A5,'2013'!$A$3:$A$15,0),MATCH('Non-EU Import Summary'!$C5,'2015'!$A$3:$I$3,0))</f>
        <v>5.5</v>
      </c>
      <c r="G5">
        <f>INDEX('2016'!$A$3:$I$15,MATCH('Non-EU Import Summary'!$A5,'2013'!$A$3:$A$15,0),MATCH('Non-EU Import Summary'!$C5,'2016'!$A$3:$I$3,0))</f>
        <v>4.5</v>
      </c>
      <c r="H5">
        <f>INDEX('2017'!$A$3:$I$15,MATCH('Non-EU Import Summary'!$A5,'2013'!$A$3:$A$15,0),MATCH('Non-EU Import Summary'!$C5,'2017'!$A$3:$I$3,0))</f>
        <v>4.8</v>
      </c>
      <c r="I5">
        <f>INDEX('2018'!$A$3:$I$15,MATCH('Non-EU Import Summary'!$A5,'2013'!$A$3:$A$15,0),MATCH('Non-EU Import Summary'!$C5,'2018'!$A$3:$I$3,0))</f>
        <v>5.0999999999999996</v>
      </c>
      <c r="J5">
        <f>INDEX('2019'!$A$3:$I$15,MATCH('Non-EU Import Summary'!$A5,'2013'!$A$3:$A$15,0),MATCH('Non-EU Import Summary'!$C5,'2019'!$A$3:$I$3,0))</f>
        <v>4.5</v>
      </c>
      <c r="K5">
        <f>INDEX('2020'!$A$3:$I$15,MATCH('Non-EU Import Summary'!$A5,'2013'!$A$3:$A$15,0),MATCH('Non-EU Import Summary'!$C5,'2020'!$A$3:$I$3,0))</f>
        <v>4.3</v>
      </c>
      <c r="L5">
        <f>INDEX('2021'!$A$3:$I$15,MATCH('Non-EU Import Summary'!$A5,'2013'!$A$3:$A$15,0),MATCH('Non-EU Import Summary'!$C5,'2021'!$A$3:$I$3,0))</f>
        <v>4.7</v>
      </c>
    </row>
    <row r="6" spans="1:12" x14ac:dyDescent="0.35">
      <c r="A6" s="9">
        <v>0</v>
      </c>
      <c r="B6" t="str">
        <f>INDEX('2013'!$B$24:$B$33,MATCH(A6,'2013'!$A$24:$A$33,0))</f>
        <v>Food and live animals</v>
      </c>
      <c r="C6" t="s">
        <v>1</v>
      </c>
      <c r="D6">
        <f>INDEX('2013'!$A$3:$I$15,MATCH('Non-EU Import Summary'!$A6,'2013'!$A$3:$A$15,0),MATCH('Non-EU Import Summary'!$C6,'2013'!$A$3:$I$3,0))</f>
        <v>33.799999999999997</v>
      </c>
      <c r="E6">
        <f>INDEX('2014'!$A$3:$I$15,MATCH('Non-EU Import Summary'!$A6,'2013'!$A$3:$A$15,0),MATCH('Non-EU Import Summary'!$C6,'2014'!$A$3:$I$3,0))</f>
        <v>33.4</v>
      </c>
      <c r="F6">
        <f>INDEX('2015'!$A$3:$I$15,MATCH('Non-EU Import Summary'!$A6,'2013'!$A$3:$A$15,0),MATCH('Non-EU Import Summary'!$C6,'2015'!$A$3:$I$3,0))</f>
        <v>33.799999999999997</v>
      </c>
      <c r="G6">
        <f>INDEX('2016'!$A$3:$I$15,MATCH('Non-EU Import Summary'!$A6,'2013'!$A$3:$A$15,0),MATCH('Non-EU Import Summary'!$C6,'2016'!$A$3:$I$3,0))</f>
        <v>34</v>
      </c>
      <c r="H6">
        <f>INDEX('2017'!$A$3:$I$15,MATCH('Non-EU Import Summary'!$A6,'2013'!$A$3:$A$15,0),MATCH('Non-EU Import Summary'!$C6,'2017'!$A$3:$I$3,0))</f>
        <v>32.4</v>
      </c>
      <c r="I6">
        <f>INDEX('2018'!$A$3:$I$15,MATCH('Non-EU Import Summary'!$A6,'2013'!$A$3:$A$15,0),MATCH('Non-EU Import Summary'!$C6,'2018'!$A$3:$I$3,0))</f>
        <v>32.4</v>
      </c>
      <c r="J6">
        <f>INDEX('2019'!$A$3:$I$15,MATCH('Non-EU Import Summary'!$A6,'2013'!$A$3:$A$15,0),MATCH('Non-EU Import Summary'!$C6,'2019'!$A$3:$I$3,0))</f>
        <v>31.5</v>
      </c>
      <c r="K6">
        <f>INDEX('2020'!$A$3:$I$15,MATCH('Non-EU Import Summary'!$A6,'2013'!$A$3:$A$15,0),MATCH('Non-EU Import Summary'!$C6,'2020'!$A$3:$I$3,0))</f>
        <v>30.6</v>
      </c>
      <c r="L6">
        <f>INDEX('2021'!$A$3:$I$15,MATCH('Non-EU Import Summary'!$A6,'2013'!$A$3:$A$15,0),MATCH('Non-EU Import Summary'!$C6,'2021'!$A$3:$I$3,0))</f>
        <v>32.9</v>
      </c>
    </row>
    <row r="7" spans="1:12" x14ac:dyDescent="0.35">
      <c r="A7" s="9">
        <v>0</v>
      </c>
      <c r="B7" t="str">
        <f>INDEX('2013'!$B$24:$B$33,MATCH(A7,'2013'!$A$24:$A$33,0))</f>
        <v>Food and live animals</v>
      </c>
      <c r="C7" t="s">
        <v>0</v>
      </c>
      <c r="D7">
        <f>INDEX('2013'!$A$3:$I$15,MATCH('Non-EU Import Summary'!$A7,'2013'!$A$3:$A$15,0),MATCH('Non-EU Import Summary'!$C7,'2013'!$A$3:$I$3,0))</f>
        <v>52.1</v>
      </c>
      <c r="E7">
        <f>INDEX('2014'!$A$3:$I$15,MATCH('Non-EU Import Summary'!$A7,'2013'!$A$3:$A$15,0),MATCH('Non-EU Import Summary'!$C7,'2014'!$A$3:$I$3,0))</f>
        <v>53.6</v>
      </c>
      <c r="F7">
        <f>INDEX('2015'!$A$3:$I$15,MATCH('Non-EU Import Summary'!$A7,'2013'!$A$3:$A$15,0),MATCH('Non-EU Import Summary'!$C7,'2015'!$A$3:$I$3,0))</f>
        <v>55.2</v>
      </c>
      <c r="G7">
        <f>INDEX('2016'!$A$3:$I$15,MATCH('Non-EU Import Summary'!$A7,'2013'!$A$3:$A$15,0),MATCH('Non-EU Import Summary'!$C7,'2016'!$A$3:$I$3,0))</f>
        <v>53.1</v>
      </c>
      <c r="H7">
        <f>INDEX('2017'!$A$3:$I$15,MATCH('Non-EU Import Summary'!$A7,'2013'!$A$3:$A$15,0),MATCH('Non-EU Import Summary'!$C7,'2017'!$A$3:$I$3,0))</f>
        <v>55.1</v>
      </c>
      <c r="I7">
        <f>INDEX('2018'!$A$3:$I$15,MATCH('Non-EU Import Summary'!$A7,'2013'!$A$3:$A$15,0),MATCH('Non-EU Import Summary'!$C7,'2018'!$A$3:$I$3,0))</f>
        <v>54.4</v>
      </c>
      <c r="J7">
        <f>INDEX('2019'!$A$3:$I$15,MATCH('Non-EU Import Summary'!$A7,'2013'!$A$3:$A$15,0),MATCH('Non-EU Import Summary'!$C7,'2019'!$A$3:$I$3,0))</f>
        <v>54.2</v>
      </c>
      <c r="K7">
        <f>INDEX('2020'!$A$3:$I$15,MATCH('Non-EU Import Summary'!$A7,'2013'!$A$3:$A$15,0),MATCH('Non-EU Import Summary'!$C7,'2020'!$A$3:$I$3,0))</f>
        <v>54.1</v>
      </c>
      <c r="L7">
        <f>INDEX('2021'!$A$3:$I$15,MATCH('Non-EU Import Summary'!$A7,'2013'!$A$3:$A$15,0),MATCH('Non-EU Import Summary'!$C7,'2021'!$A$3:$I$3,0))</f>
        <v>52.1</v>
      </c>
    </row>
    <row r="8" spans="1:12" x14ac:dyDescent="0.35">
      <c r="A8" s="9">
        <v>0</v>
      </c>
      <c r="B8" t="str">
        <f>INDEX('2013'!$B$24:$B$33,MATCH(A8,'2013'!$A$24:$A$33,0))</f>
        <v>Food and live animals</v>
      </c>
      <c r="C8" t="s">
        <v>2</v>
      </c>
      <c r="D8">
        <f>INDEX('2013'!$A$3:$I$15,MATCH('Non-EU Import Summary'!$A8,'2013'!$A$3:$A$15,0),MATCH('Non-EU Import Summary'!$C8,'2013'!$A$3:$I$3,0))</f>
        <v>10.5</v>
      </c>
      <c r="E8">
        <f>INDEX('2014'!$A$3:$I$15,MATCH('Non-EU Import Summary'!$A8,'2013'!$A$3:$A$15,0),MATCH('Non-EU Import Summary'!$C8,'2014'!$A$3:$I$3,0))</f>
        <v>9.8000000000000007</v>
      </c>
      <c r="F8">
        <f>INDEX('2015'!$A$3:$I$15,MATCH('Non-EU Import Summary'!$A8,'2013'!$A$3:$A$15,0),MATCH('Non-EU Import Summary'!$C8,'2015'!$A$3:$I$3,0))</f>
        <v>7.9</v>
      </c>
      <c r="G8">
        <f>INDEX('2016'!$A$3:$I$15,MATCH('Non-EU Import Summary'!$A8,'2013'!$A$3:$A$15,0),MATCH('Non-EU Import Summary'!$C8,'2016'!$A$3:$I$3,0))</f>
        <v>9.9</v>
      </c>
      <c r="H8">
        <f>INDEX('2017'!$A$3:$I$15,MATCH('Non-EU Import Summary'!$A8,'2013'!$A$3:$A$15,0),MATCH('Non-EU Import Summary'!$C8,'2017'!$A$3:$I$3,0))</f>
        <v>9.5</v>
      </c>
      <c r="I8">
        <f>INDEX('2018'!$A$3:$I$15,MATCH('Non-EU Import Summary'!$A8,'2013'!$A$3:$A$15,0),MATCH('Non-EU Import Summary'!$C8,'2018'!$A$3:$I$3,0))</f>
        <v>10.199999999999999</v>
      </c>
      <c r="J8">
        <f>INDEX('2019'!$A$3:$I$15,MATCH('Non-EU Import Summary'!$A8,'2013'!$A$3:$A$15,0),MATCH('Non-EU Import Summary'!$C8,'2019'!$A$3:$I$3,0))</f>
        <v>11</v>
      </c>
      <c r="K8">
        <f>INDEX('2020'!$A$3:$I$15,MATCH('Non-EU Import Summary'!$A8,'2013'!$A$3:$A$15,0),MATCH('Non-EU Import Summary'!$C8,'2020'!$A$3:$I$3,0))</f>
        <v>11.9</v>
      </c>
      <c r="L8">
        <f>INDEX('2021'!$A$3:$I$15,MATCH('Non-EU Import Summary'!$A8,'2013'!$A$3:$A$15,0),MATCH('Non-EU Import Summary'!$C8,'2021'!$A$3:$I$3,0))</f>
        <v>9.1999999999999993</v>
      </c>
    </row>
    <row r="9" spans="1:12" x14ac:dyDescent="0.35">
      <c r="A9" s="9">
        <v>1</v>
      </c>
      <c r="B9" t="str">
        <f>INDEX('2013'!$B$24:$B$33,MATCH(A9,'2013'!$A$24:$A$33,0))</f>
        <v>Beverages and tobacco</v>
      </c>
      <c r="C9" t="s">
        <v>1</v>
      </c>
      <c r="D9">
        <f>INDEX('2013'!$A$3:$I$15,MATCH('Non-EU Import Summary'!$A9,'2013'!$A$3:$A$15,0),MATCH('Non-EU Import Summary'!$C9,'2013'!$A$3:$I$3,0))</f>
        <v>58.1</v>
      </c>
      <c r="E9">
        <f>INDEX('2014'!$A$3:$I$15,MATCH('Non-EU Import Summary'!$A9,'2013'!$A$3:$A$15,0),MATCH('Non-EU Import Summary'!$C9,'2014'!$A$3:$I$3,0))</f>
        <v>56.4</v>
      </c>
      <c r="F9">
        <f>INDEX('2015'!$A$3:$I$15,MATCH('Non-EU Import Summary'!$A9,'2013'!$A$3:$A$15,0),MATCH('Non-EU Import Summary'!$C9,'2015'!$A$3:$I$3,0))</f>
        <v>57.4</v>
      </c>
      <c r="G9">
        <f>INDEX('2016'!$A$3:$I$15,MATCH('Non-EU Import Summary'!$A9,'2013'!$A$3:$A$15,0),MATCH('Non-EU Import Summary'!$C9,'2016'!$A$3:$I$3,0))</f>
        <v>67.400000000000006</v>
      </c>
      <c r="H9">
        <f>INDEX('2017'!$A$3:$I$15,MATCH('Non-EU Import Summary'!$A9,'2013'!$A$3:$A$15,0),MATCH('Non-EU Import Summary'!$C9,'2017'!$A$3:$I$3,0))</f>
        <v>63.5</v>
      </c>
      <c r="I9">
        <f>INDEX('2018'!$A$3:$I$15,MATCH('Non-EU Import Summary'!$A9,'2013'!$A$3:$A$15,0),MATCH('Non-EU Import Summary'!$C9,'2018'!$A$3:$I$3,0))</f>
        <v>61.8</v>
      </c>
      <c r="J9">
        <f>INDEX('2019'!$A$3:$I$15,MATCH('Non-EU Import Summary'!$A9,'2013'!$A$3:$A$15,0),MATCH('Non-EU Import Summary'!$C9,'2019'!$A$3:$I$3,0))</f>
        <v>58.3</v>
      </c>
      <c r="K9">
        <f>INDEX('2020'!$A$3:$I$15,MATCH('Non-EU Import Summary'!$A9,'2013'!$A$3:$A$15,0),MATCH('Non-EU Import Summary'!$C9,'2020'!$A$3:$I$3,0))</f>
        <v>61.1</v>
      </c>
      <c r="L9">
        <f>INDEX('2021'!$A$3:$I$15,MATCH('Non-EU Import Summary'!$A9,'2013'!$A$3:$A$15,0),MATCH('Non-EU Import Summary'!$C9,'2021'!$A$3:$I$3,0))</f>
        <v>60.5</v>
      </c>
    </row>
    <row r="10" spans="1:12" x14ac:dyDescent="0.35">
      <c r="A10" s="9">
        <v>1</v>
      </c>
      <c r="B10" t="str">
        <f>INDEX('2013'!$B$24:$B$33,MATCH(A10,'2013'!$A$24:$A$33,0))</f>
        <v>Beverages and tobacco</v>
      </c>
      <c r="C10" t="s">
        <v>0</v>
      </c>
      <c r="D10">
        <f>INDEX('2013'!$A$3:$I$15,MATCH('Non-EU Import Summary'!$A10,'2013'!$A$3:$A$15,0),MATCH('Non-EU Import Summary'!$C10,'2013'!$A$3:$I$3,0))</f>
        <v>20.3</v>
      </c>
      <c r="E10">
        <f>INDEX('2014'!$A$3:$I$15,MATCH('Non-EU Import Summary'!$A10,'2013'!$A$3:$A$15,0),MATCH('Non-EU Import Summary'!$C10,'2014'!$A$3:$I$3,0))</f>
        <v>21.4</v>
      </c>
      <c r="F10">
        <f>INDEX('2015'!$A$3:$I$15,MATCH('Non-EU Import Summary'!$A10,'2013'!$A$3:$A$15,0),MATCH('Non-EU Import Summary'!$C10,'2015'!$A$3:$I$3,0))</f>
        <v>22.6</v>
      </c>
      <c r="G10">
        <f>INDEX('2016'!$A$3:$I$15,MATCH('Non-EU Import Summary'!$A10,'2013'!$A$3:$A$15,0),MATCH('Non-EU Import Summary'!$C10,'2016'!$A$3:$I$3,0))</f>
        <v>17.8</v>
      </c>
      <c r="H10">
        <f>INDEX('2017'!$A$3:$I$15,MATCH('Non-EU Import Summary'!$A10,'2013'!$A$3:$A$15,0),MATCH('Non-EU Import Summary'!$C10,'2017'!$A$3:$I$3,0))</f>
        <v>17.8</v>
      </c>
      <c r="I10">
        <f>INDEX('2018'!$A$3:$I$15,MATCH('Non-EU Import Summary'!$A10,'2013'!$A$3:$A$15,0),MATCH('Non-EU Import Summary'!$C10,'2018'!$A$3:$I$3,0))</f>
        <v>17.100000000000001</v>
      </c>
      <c r="J10">
        <f>INDEX('2019'!$A$3:$I$15,MATCH('Non-EU Import Summary'!$A10,'2013'!$A$3:$A$15,0),MATCH('Non-EU Import Summary'!$C10,'2019'!$A$3:$I$3,0))</f>
        <v>19.600000000000001</v>
      </c>
      <c r="K10">
        <f>INDEX('2020'!$A$3:$I$15,MATCH('Non-EU Import Summary'!$A10,'2013'!$A$3:$A$15,0),MATCH('Non-EU Import Summary'!$C10,'2020'!$A$3:$I$3,0))</f>
        <v>18.399999999999999</v>
      </c>
      <c r="L10">
        <f>INDEX('2021'!$A$3:$I$15,MATCH('Non-EU Import Summary'!$A10,'2013'!$A$3:$A$15,0),MATCH('Non-EU Import Summary'!$C10,'2021'!$A$3:$I$3,0))</f>
        <v>19.899999999999999</v>
      </c>
    </row>
    <row r="11" spans="1:12" x14ac:dyDescent="0.35">
      <c r="A11" s="9">
        <v>1</v>
      </c>
      <c r="B11" t="str">
        <f>INDEX('2013'!$B$24:$B$33,MATCH(A11,'2013'!$A$24:$A$33,0))</f>
        <v>Beverages and tobacco</v>
      </c>
      <c r="C11" t="s">
        <v>2</v>
      </c>
      <c r="D11">
        <f>INDEX('2013'!$A$3:$I$15,MATCH('Non-EU Import Summary'!$A11,'2013'!$A$3:$A$15,0),MATCH('Non-EU Import Summary'!$C11,'2013'!$A$3:$I$3,0))</f>
        <v>4.0999999999999996</v>
      </c>
      <c r="E11">
        <f>INDEX('2014'!$A$3:$I$15,MATCH('Non-EU Import Summary'!$A11,'2013'!$A$3:$A$15,0),MATCH('Non-EU Import Summary'!$C11,'2014'!$A$3:$I$3,0))</f>
        <v>4</v>
      </c>
      <c r="F11">
        <f>INDEX('2015'!$A$3:$I$15,MATCH('Non-EU Import Summary'!$A11,'2013'!$A$3:$A$15,0),MATCH('Non-EU Import Summary'!$C11,'2015'!$A$3:$I$3,0))</f>
        <v>2.1</v>
      </c>
      <c r="G11">
        <f>INDEX('2016'!$A$3:$I$15,MATCH('Non-EU Import Summary'!$A11,'2013'!$A$3:$A$15,0),MATCH('Non-EU Import Summary'!$C11,'2016'!$A$3:$I$3,0))</f>
        <v>5.5</v>
      </c>
      <c r="H11">
        <f>INDEX('2017'!$A$3:$I$15,MATCH('Non-EU Import Summary'!$A11,'2013'!$A$3:$A$15,0),MATCH('Non-EU Import Summary'!$C11,'2017'!$A$3:$I$3,0))</f>
        <v>7.2</v>
      </c>
      <c r="I11">
        <f>INDEX('2018'!$A$3:$I$15,MATCH('Non-EU Import Summary'!$A11,'2013'!$A$3:$A$15,0),MATCH('Non-EU Import Summary'!$C11,'2018'!$A$3:$I$3,0))</f>
        <v>9.6</v>
      </c>
      <c r="J11">
        <f>INDEX('2019'!$A$3:$I$15,MATCH('Non-EU Import Summary'!$A11,'2013'!$A$3:$A$15,0),MATCH('Non-EU Import Summary'!$C11,'2019'!$A$3:$I$3,0))</f>
        <v>9.4</v>
      </c>
      <c r="K11">
        <f>INDEX('2020'!$A$3:$I$15,MATCH('Non-EU Import Summary'!$A11,'2013'!$A$3:$A$15,0),MATCH('Non-EU Import Summary'!$C11,'2020'!$A$3:$I$3,0))</f>
        <v>5.8</v>
      </c>
      <c r="L11">
        <f>INDEX('2021'!$A$3:$I$15,MATCH('Non-EU Import Summary'!$A11,'2013'!$A$3:$A$15,0),MATCH('Non-EU Import Summary'!$C11,'2021'!$A$3:$I$3,0))</f>
        <v>4.3</v>
      </c>
    </row>
    <row r="12" spans="1:12" x14ac:dyDescent="0.35">
      <c r="A12" s="9">
        <v>2</v>
      </c>
      <c r="B12" t="str">
        <f>INDEX('2013'!$B$24:$B$33,MATCH(A12,'2013'!$A$24:$A$33,0))</f>
        <v>Crude materials, inedible, except fuels</v>
      </c>
      <c r="C12" t="s">
        <v>1</v>
      </c>
      <c r="D12">
        <f>INDEX('2013'!$A$3:$I$15,MATCH('Non-EU Import Summary'!$A12,'2013'!$A$3:$A$15,0),MATCH('Non-EU Import Summary'!$C12,'2013'!$A$3:$I$3,0))</f>
        <v>27.7</v>
      </c>
      <c r="E12">
        <f>INDEX('2014'!$A$3:$I$15,MATCH('Non-EU Import Summary'!$A12,'2013'!$A$3:$A$15,0),MATCH('Non-EU Import Summary'!$C12,'2014'!$A$3:$I$3,0))</f>
        <v>28</v>
      </c>
      <c r="F12">
        <f>INDEX('2015'!$A$3:$I$15,MATCH('Non-EU Import Summary'!$A12,'2013'!$A$3:$A$15,0),MATCH('Non-EU Import Summary'!$C12,'2015'!$A$3:$I$3,0))</f>
        <v>27.7</v>
      </c>
      <c r="G12">
        <f>INDEX('2016'!$A$3:$I$15,MATCH('Non-EU Import Summary'!$A12,'2013'!$A$3:$A$15,0),MATCH('Non-EU Import Summary'!$C12,'2016'!$A$3:$I$3,0))</f>
        <v>26.9</v>
      </c>
      <c r="H12">
        <f>INDEX('2017'!$A$3:$I$15,MATCH('Non-EU Import Summary'!$A12,'2013'!$A$3:$A$15,0),MATCH('Non-EU Import Summary'!$C12,'2017'!$A$3:$I$3,0))</f>
        <v>23.2</v>
      </c>
      <c r="I12">
        <f>INDEX('2018'!$A$3:$I$15,MATCH('Non-EU Import Summary'!$A12,'2013'!$A$3:$A$15,0),MATCH('Non-EU Import Summary'!$C12,'2018'!$A$3:$I$3,0))</f>
        <v>21.6</v>
      </c>
      <c r="J12">
        <f>INDEX('2019'!$A$3:$I$15,MATCH('Non-EU Import Summary'!$A12,'2013'!$A$3:$A$15,0),MATCH('Non-EU Import Summary'!$C12,'2019'!$A$3:$I$3,0))</f>
        <v>21.5</v>
      </c>
      <c r="K12">
        <f>INDEX('2020'!$A$3:$I$15,MATCH('Non-EU Import Summary'!$A12,'2013'!$A$3:$A$15,0),MATCH('Non-EU Import Summary'!$C12,'2020'!$A$3:$I$3,0))</f>
        <v>17.100000000000001</v>
      </c>
      <c r="L12">
        <f>INDEX('2021'!$A$3:$I$15,MATCH('Non-EU Import Summary'!$A12,'2013'!$A$3:$A$15,0),MATCH('Non-EU Import Summary'!$C12,'2021'!$A$3:$I$3,0))</f>
        <v>20.5</v>
      </c>
    </row>
    <row r="13" spans="1:12" x14ac:dyDescent="0.35">
      <c r="A13" s="9">
        <v>2</v>
      </c>
      <c r="B13" t="str">
        <f>INDEX('2013'!$B$24:$B$33,MATCH(A13,'2013'!$A$24:$A$33,0))</f>
        <v>Crude materials, inedible, except fuels</v>
      </c>
      <c r="C13" t="s">
        <v>0</v>
      </c>
      <c r="D13">
        <f>INDEX('2013'!$A$3:$I$15,MATCH('Non-EU Import Summary'!$A13,'2013'!$A$3:$A$15,0),MATCH('Non-EU Import Summary'!$C13,'2013'!$A$3:$I$3,0))</f>
        <v>58.6</v>
      </c>
      <c r="E13">
        <f>INDEX('2014'!$A$3:$I$15,MATCH('Non-EU Import Summary'!$A13,'2013'!$A$3:$A$15,0),MATCH('Non-EU Import Summary'!$C13,'2014'!$A$3:$I$3,0))</f>
        <v>62.3</v>
      </c>
      <c r="F13">
        <f>INDEX('2015'!$A$3:$I$15,MATCH('Non-EU Import Summary'!$A13,'2013'!$A$3:$A$15,0),MATCH('Non-EU Import Summary'!$C13,'2015'!$A$3:$I$3,0))</f>
        <v>63.4</v>
      </c>
      <c r="G13">
        <f>INDEX('2016'!$A$3:$I$15,MATCH('Non-EU Import Summary'!$A13,'2013'!$A$3:$A$15,0),MATCH('Non-EU Import Summary'!$C13,'2016'!$A$3:$I$3,0))</f>
        <v>62.6</v>
      </c>
      <c r="H13">
        <f>INDEX('2017'!$A$3:$I$15,MATCH('Non-EU Import Summary'!$A13,'2013'!$A$3:$A$15,0),MATCH('Non-EU Import Summary'!$C13,'2017'!$A$3:$I$3,0))</f>
        <v>65.099999999999994</v>
      </c>
      <c r="I13">
        <f>INDEX('2018'!$A$3:$I$15,MATCH('Non-EU Import Summary'!$A13,'2013'!$A$3:$A$15,0),MATCH('Non-EU Import Summary'!$C13,'2018'!$A$3:$I$3,0))</f>
        <v>68.8</v>
      </c>
      <c r="J13">
        <f>INDEX('2019'!$A$3:$I$15,MATCH('Non-EU Import Summary'!$A13,'2013'!$A$3:$A$15,0),MATCH('Non-EU Import Summary'!$C13,'2019'!$A$3:$I$3,0))</f>
        <v>67</v>
      </c>
      <c r="K13">
        <f>INDEX('2020'!$A$3:$I$15,MATCH('Non-EU Import Summary'!$A13,'2013'!$A$3:$A$15,0),MATCH('Non-EU Import Summary'!$C13,'2020'!$A$3:$I$3,0))</f>
        <v>69</v>
      </c>
      <c r="L13">
        <f>INDEX('2021'!$A$3:$I$15,MATCH('Non-EU Import Summary'!$A13,'2013'!$A$3:$A$15,0),MATCH('Non-EU Import Summary'!$C13,'2021'!$A$3:$I$3,0))</f>
        <v>66.8</v>
      </c>
    </row>
    <row r="14" spans="1:12" x14ac:dyDescent="0.35">
      <c r="A14" s="9">
        <v>2</v>
      </c>
      <c r="B14" t="str">
        <f>INDEX('2013'!$B$24:$B$33,MATCH(A14,'2013'!$A$24:$A$33,0))</f>
        <v>Crude materials, inedible, except fuels</v>
      </c>
      <c r="C14" t="s">
        <v>2</v>
      </c>
      <c r="D14">
        <f>INDEX('2013'!$A$3:$I$15,MATCH('Non-EU Import Summary'!$A14,'2013'!$A$3:$A$15,0),MATCH('Non-EU Import Summary'!$C14,'2013'!$A$3:$I$3,0))</f>
        <v>5.8</v>
      </c>
      <c r="E14">
        <f>INDEX('2014'!$A$3:$I$15,MATCH('Non-EU Import Summary'!$A14,'2013'!$A$3:$A$15,0),MATCH('Non-EU Import Summary'!$C14,'2014'!$A$3:$I$3,0))</f>
        <v>4.2</v>
      </c>
      <c r="F14">
        <f>INDEX('2015'!$A$3:$I$15,MATCH('Non-EU Import Summary'!$A14,'2013'!$A$3:$A$15,0),MATCH('Non-EU Import Summary'!$C14,'2015'!$A$3:$I$3,0))</f>
        <v>4.0999999999999996</v>
      </c>
      <c r="G14">
        <f>INDEX('2016'!$A$3:$I$15,MATCH('Non-EU Import Summary'!$A14,'2013'!$A$3:$A$15,0),MATCH('Non-EU Import Summary'!$C14,'2016'!$A$3:$I$3,0))</f>
        <v>4.7</v>
      </c>
      <c r="H14">
        <f>INDEX('2017'!$A$3:$I$15,MATCH('Non-EU Import Summary'!$A14,'2013'!$A$3:$A$15,0),MATCH('Non-EU Import Summary'!$C14,'2017'!$A$3:$I$3,0))</f>
        <v>4.3</v>
      </c>
      <c r="I14">
        <f>INDEX('2018'!$A$3:$I$15,MATCH('Non-EU Import Summary'!$A14,'2013'!$A$3:$A$15,0),MATCH('Non-EU Import Summary'!$C14,'2018'!$A$3:$I$3,0))</f>
        <v>4.5</v>
      </c>
      <c r="J14">
        <f>INDEX('2019'!$A$3:$I$15,MATCH('Non-EU Import Summary'!$A14,'2013'!$A$3:$A$15,0),MATCH('Non-EU Import Summary'!$C14,'2019'!$A$3:$I$3,0))</f>
        <v>5.9</v>
      </c>
      <c r="K14">
        <f>INDEX('2020'!$A$3:$I$15,MATCH('Non-EU Import Summary'!$A14,'2013'!$A$3:$A$15,0),MATCH('Non-EU Import Summary'!$C14,'2020'!$A$3:$I$3,0))</f>
        <v>7.5</v>
      </c>
      <c r="L14">
        <f>INDEX('2021'!$A$3:$I$15,MATCH('Non-EU Import Summary'!$A14,'2013'!$A$3:$A$15,0),MATCH('Non-EU Import Summary'!$C14,'2021'!$A$3:$I$3,0))</f>
        <v>7.1</v>
      </c>
    </row>
    <row r="15" spans="1:12" x14ac:dyDescent="0.35">
      <c r="A15" s="9">
        <v>3</v>
      </c>
      <c r="B15" t="str">
        <f>INDEX('2013'!$B$24:$B$33,MATCH(A15,'2013'!$A$24:$A$33,0))</f>
        <v>Mineral fuels, lubricants and related materials</v>
      </c>
      <c r="C15" t="s">
        <v>1</v>
      </c>
      <c r="D15">
        <f>INDEX('2013'!$A$3:$I$15,MATCH('Non-EU Import Summary'!$A15,'2013'!$A$3:$A$15,0),MATCH('Non-EU Import Summary'!$C15,'2013'!$A$3:$I$3,0))</f>
        <v>10.5</v>
      </c>
      <c r="E15">
        <f>INDEX('2014'!$A$3:$I$15,MATCH('Non-EU Import Summary'!$A15,'2013'!$A$3:$A$15,0),MATCH('Non-EU Import Summary'!$C15,'2014'!$A$3:$I$3,0))</f>
        <v>10</v>
      </c>
      <c r="F15">
        <f>INDEX('2015'!$A$3:$I$15,MATCH('Non-EU Import Summary'!$A15,'2013'!$A$3:$A$15,0),MATCH('Non-EU Import Summary'!$C15,'2015'!$A$3:$I$3,0))</f>
        <v>16.3</v>
      </c>
      <c r="G15">
        <f>INDEX('2016'!$A$3:$I$15,MATCH('Non-EU Import Summary'!$A15,'2013'!$A$3:$A$15,0),MATCH('Non-EU Import Summary'!$C15,'2016'!$A$3:$I$3,0))</f>
        <v>13.2</v>
      </c>
      <c r="H15">
        <f>INDEX('2017'!$A$3:$I$15,MATCH('Non-EU Import Summary'!$A15,'2013'!$A$3:$A$15,0),MATCH('Non-EU Import Summary'!$C15,'2017'!$A$3:$I$3,0))</f>
        <v>10.5</v>
      </c>
      <c r="I15">
        <f>INDEX('2018'!$A$3:$I$15,MATCH('Non-EU Import Summary'!$A15,'2013'!$A$3:$A$15,0),MATCH('Non-EU Import Summary'!$C15,'2018'!$A$3:$I$3,0))</f>
        <v>8.8000000000000007</v>
      </c>
      <c r="J15">
        <f>INDEX('2019'!$A$3:$I$15,MATCH('Non-EU Import Summary'!$A15,'2013'!$A$3:$A$15,0),MATCH('Non-EU Import Summary'!$C15,'2019'!$A$3:$I$3,0))</f>
        <v>10.8</v>
      </c>
      <c r="K15">
        <f>INDEX('2020'!$A$3:$I$15,MATCH('Non-EU Import Summary'!$A15,'2013'!$A$3:$A$15,0),MATCH('Non-EU Import Summary'!$C15,'2020'!$A$3:$I$3,0))</f>
        <v>12.1</v>
      </c>
      <c r="L15">
        <f>INDEX('2021'!$A$3:$I$15,MATCH('Non-EU Import Summary'!$A15,'2013'!$A$3:$A$15,0),MATCH('Non-EU Import Summary'!$C15,'2021'!$A$3:$I$3,0))</f>
        <v>13.4</v>
      </c>
    </row>
    <row r="16" spans="1:12" x14ac:dyDescent="0.35">
      <c r="A16" s="9">
        <v>3</v>
      </c>
      <c r="B16" t="str">
        <f>INDEX('2013'!$B$24:$B$33,MATCH(A16,'2013'!$A$24:$A$33,0))</f>
        <v>Mineral fuels, lubricants and related materials</v>
      </c>
      <c r="C16" t="s">
        <v>0</v>
      </c>
      <c r="D16">
        <f>INDEX('2013'!$A$3:$I$15,MATCH('Non-EU Import Summary'!$A16,'2013'!$A$3:$A$15,0),MATCH('Non-EU Import Summary'!$C16,'2013'!$A$3:$I$3,0))</f>
        <v>89.2</v>
      </c>
      <c r="E16">
        <f>INDEX('2014'!$A$3:$I$15,MATCH('Non-EU Import Summary'!$A16,'2013'!$A$3:$A$15,0),MATCH('Non-EU Import Summary'!$C16,'2014'!$A$3:$I$3,0))</f>
        <v>90</v>
      </c>
      <c r="F16">
        <f>INDEX('2015'!$A$3:$I$15,MATCH('Non-EU Import Summary'!$A16,'2013'!$A$3:$A$15,0),MATCH('Non-EU Import Summary'!$C16,'2015'!$A$3:$I$3,0))</f>
        <v>83.7</v>
      </c>
      <c r="G16">
        <f>INDEX('2016'!$A$3:$I$15,MATCH('Non-EU Import Summary'!$A16,'2013'!$A$3:$A$15,0),MATCH('Non-EU Import Summary'!$C16,'2016'!$A$3:$I$3,0))</f>
        <v>86.7</v>
      </c>
      <c r="H16">
        <f>INDEX('2017'!$A$3:$I$15,MATCH('Non-EU Import Summary'!$A16,'2013'!$A$3:$A$15,0),MATCH('Non-EU Import Summary'!$C16,'2017'!$A$3:$I$3,0))</f>
        <v>86.9</v>
      </c>
      <c r="I16">
        <f>INDEX('2018'!$A$3:$I$15,MATCH('Non-EU Import Summary'!$A16,'2013'!$A$3:$A$15,0),MATCH('Non-EU Import Summary'!$C16,'2018'!$A$3:$I$3,0))</f>
        <v>91</v>
      </c>
      <c r="J16">
        <f>INDEX('2019'!$A$3:$I$15,MATCH('Non-EU Import Summary'!$A16,'2013'!$A$3:$A$15,0),MATCH('Non-EU Import Summary'!$C16,'2019'!$A$3:$I$3,0))</f>
        <v>89</v>
      </c>
      <c r="K16">
        <f>INDEX('2020'!$A$3:$I$15,MATCH('Non-EU Import Summary'!$A16,'2013'!$A$3:$A$15,0),MATCH('Non-EU Import Summary'!$C16,'2020'!$A$3:$I$3,0))</f>
        <v>86.3</v>
      </c>
      <c r="L16">
        <f>INDEX('2021'!$A$3:$I$15,MATCH('Non-EU Import Summary'!$A16,'2013'!$A$3:$A$15,0),MATCH('Non-EU Import Summary'!$C16,'2021'!$A$3:$I$3,0))</f>
        <v>47.9</v>
      </c>
    </row>
    <row r="17" spans="1:12" x14ac:dyDescent="0.35">
      <c r="A17" s="9">
        <v>3</v>
      </c>
      <c r="B17" t="str">
        <f>INDEX('2013'!$B$24:$B$33,MATCH(A17,'2013'!$A$24:$A$33,0))</f>
        <v>Mineral fuels, lubricants and related materials</v>
      </c>
      <c r="C17" t="s">
        <v>2</v>
      </c>
      <c r="D17">
        <f>INDEX('2013'!$A$3:$I$15,MATCH('Non-EU Import Summary'!$A17,'2013'!$A$3:$A$15,0),MATCH('Non-EU Import Summary'!$C17,'2013'!$A$3:$I$3,0))</f>
        <v>0.2</v>
      </c>
      <c r="E17">
        <f>INDEX('2014'!$A$3:$I$15,MATCH('Non-EU Import Summary'!$A17,'2013'!$A$3:$A$15,0),MATCH('Non-EU Import Summary'!$C17,'2014'!$A$3:$I$3,0))</f>
        <v>0</v>
      </c>
      <c r="F17">
        <f>INDEX('2015'!$A$3:$I$15,MATCH('Non-EU Import Summary'!$A17,'2013'!$A$3:$A$15,0),MATCH('Non-EU Import Summary'!$C17,'2015'!$A$3:$I$3,0))</f>
        <v>0</v>
      </c>
      <c r="G17">
        <f>INDEX('2016'!$A$3:$I$15,MATCH('Non-EU Import Summary'!$A17,'2013'!$A$3:$A$15,0),MATCH('Non-EU Import Summary'!$C17,'2016'!$A$3:$I$3,0))</f>
        <v>0.1</v>
      </c>
      <c r="H17">
        <f>INDEX('2017'!$A$3:$I$15,MATCH('Non-EU Import Summary'!$A17,'2013'!$A$3:$A$15,0),MATCH('Non-EU Import Summary'!$C17,'2017'!$A$3:$I$3,0))</f>
        <v>0</v>
      </c>
      <c r="I17">
        <f>INDEX('2018'!$A$3:$I$15,MATCH('Non-EU Import Summary'!$A17,'2013'!$A$3:$A$15,0),MATCH('Non-EU Import Summary'!$C17,'2018'!$A$3:$I$3,0))</f>
        <v>0.2</v>
      </c>
      <c r="J17">
        <f>INDEX('2019'!$A$3:$I$15,MATCH('Non-EU Import Summary'!$A17,'2013'!$A$3:$A$15,0),MATCH('Non-EU Import Summary'!$C17,'2019'!$A$3:$I$3,0))</f>
        <v>0.2</v>
      </c>
      <c r="K17">
        <f>INDEX('2020'!$A$3:$I$15,MATCH('Non-EU Import Summary'!$A17,'2013'!$A$3:$A$15,0),MATCH('Non-EU Import Summary'!$C17,'2020'!$A$3:$I$3,0))</f>
        <v>1.6</v>
      </c>
      <c r="L17">
        <f>INDEX('2021'!$A$3:$I$15,MATCH('Non-EU Import Summary'!$A17,'2013'!$A$3:$A$15,0),MATCH('Non-EU Import Summary'!$C17,'2021'!$A$3:$I$3,0))</f>
        <v>0.4</v>
      </c>
    </row>
    <row r="18" spans="1:12" x14ac:dyDescent="0.35">
      <c r="A18" s="9">
        <v>4</v>
      </c>
      <c r="B18" t="str">
        <f>INDEX('2013'!$B$24:$B$33,MATCH(A18,'2013'!$A$24:$A$33,0))</f>
        <v>Animal and vegetable oils, fats and waxes</v>
      </c>
      <c r="C18" t="s">
        <v>1</v>
      </c>
      <c r="D18">
        <f>INDEX('2013'!$A$3:$I$15,MATCH('Non-EU Import Summary'!$A18,'2013'!$A$3:$A$15,0),MATCH('Non-EU Import Summary'!$C18,'2013'!$A$3:$I$3,0))</f>
        <v>5</v>
      </c>
      <c r="E18">
        <f>INDEX('2014'!$A$3:$I$15,MATCH('Non-EU Import Summary'!$A18,'2013'!$A$3:$A$15,0),MATCH('Non-EU Import Summary'!$C18,'2014'!$A$3:$I$3,0))</f>
        <v>3.8</v>
      </c>
      <c r="F18">
        <f>INDEX('2015'!$A$3:$I$15,MATCH('Non-EU Import Summary'!$A18,'2013'!$A$3:$A$15,0),MATCH('Non-EU Import Summary'!$C18,'2015'!$A$3:$I$3,0))</f>
        <v>3.3</v>
      </c>
      <c r="G18">
        <f>INDEX('2016'!$A$3:$I$15,MATCH('Non-EU Import Summary'!$A18,'2013'!$A$3:$A$15,0),MATCH('Non-EU Import Summary'!$C18,'2016'!$A$3:$I$3,0))</f>
        <v>4.3</v>
      </c>
      <c r="H18">
        <f>INDEX('2017'!$A$3:$I$15,MATCH('Non-EU Import Summary'!$A18,'2013'!$A$3:$A$15,0),MATCH('Non-EU Import Summary'!$C18,'2017'!$A$3:$I$3,0))</f>
        <v>3.2</v>
      </c>
      <c r="I18">
        <f>INDEX('2018'!$A$3:$I$15,MATCH('Non-EU Import Summary'!$A18,'2013'!$A$3:$A$15,0),MATCH('Non-EU Import Summary'!$C18,'2018'!$A$3:$I$3,0))</f>
        <v>5.6</v>
      </c>
      <c r="J18">
        <f>INDEX('2019'!$A$3:$I$15,MATCH('Non-EU Import Summary'!$A18,'2013'!$A$3:$A$15,0),MATCH('Non-EU Import Summary'!$C18,'2019'!$A$3:$I$3,0))</f>
        <v>4.5</v>
      </c>
      <c r="K18">
        <f>INDEX('2020'!$A$3:$I$15,MATCH('Non-EU Import Summary'!$A18,'2013'!$A$3:$A$15,0),MATCH('Non-EU Import Summary'!$C18,'2020'!$A$3:$I$3,0))</f>
        <v>3.7</v>
      </c>
      <c r="L18">
        <f>INDEX('2021'!$A$3:$I$15,MATCH('Non-EU Import Summary'!$A18,'2013'!$A$3:$A$15,0),MATCH('Non-EU Import Summary'!$C18,'2021'!$A$3:$I$3,0))</f>
        <v>4</v>
      </c>
    </row>
    <row r="19" spans="1:12" x14ac:dyDescent="0.35">
      <c r="A19" s="9">
        <v>4</v>
      </c>
      <c r="B19" t="str">
        <f>INDEX('2013'!$B$24:$B$33,MATCH(A19,'2013'!$A$24:$A$33,0))</f>
        <v>Animal and vegetable oils, fats and waxes</v>
      </c>
      <c r="C19" t="s">
        <v>0</v>
      </c>
      <c r="D19">
        <f>INDEX('2013'!$A$3:$I$15,MATCH('Non-EU Import Summary'!$A19,'2013'!$A$3:$A$15,0),MATCH('Non-EU Import Summary'!$C19,'2013'!$A$3:$I$3,0))</f>
        <v>92.4</v>
      </c>
      <c r="E19">
        <f>INDEX('2014'!$A$3:$I$15,MATCH('Non-EU Import Summary'!$A19,'2013'!$A$3:$A$15,0),MATCH('Non-EU Import Summary'!$C19,'2014'!$A$3:$I$3,0))</f>
        <v>92.5</v>
      </c>
      <c r="F19">
        <f>INDEX('2015'!$A$3:$I$15,MATCH('Non-EU Import Summary'!$A19,'2013'!$A$3:$A$15,0),MATCH('Non-EU Import Summary'!$C19,'2015'!$A$3:$I$3,0))</f>
        <v>93.6</v>
      </c>
      <c r="G19">
        <f>INDEX('2016'!$A$3:$I$15,MATCH('Non-EU Import Summary'!$A19,'2013'!$A$3:$A$15,0),MATCH('Non-EU Import Summary'!$C19,'2016'!$A$3:$I$3,0))</f>
        <v>92</v>
      </c>
      <c r="H19">
        <f>INDEX('2017'!$A$3:$I$15,MATCH('Non-EU Import Summary'!$A19,'2013'!$A$3:$A$15,0),MATCH('Non-EU Import Summary'!$C19,'2017'!$A$3:$I$3,0))</f>
        <v>94.2</v>
      </c>
      <c r="I19">
        <f>INDEX('2018'!$A$3:$I$15,MATCH('Non-EU Import Summary'!$A19,'2013'!$A$3:$A$15,0),MATCH('Non-EU Import Summary'!$C19,'2018'!$A$3:$I$3,0))</f>
        <v>90.7</v>
      </c>
      <c r="J19">
        <f>INDEX('2019'!$A$3:$I$15,MATCH('Non-EU Import Summary'!$A19,'2013'!$A$3:$A$15,0),MATCH('Non-EU Import Summary'!$C19,'2019'!$A$3:$I$3,0))</f>
        <v>90.9</v>
      </c>
      <c r="K19">
        <f>INDEX('2020'!$A$3:$I$15,MATCH('Non-EU Import Summary'!$A19,'2013'!$A$3:$A$15,0),MATCH('Non-EU Import Summary'!$C19,'2020'!$A$3:$I$3,0))</f>
        <v>90.7</v>
      </c>
      <c r="L19">
        <f>INDEX('2021'!$A$3:$I$15,MATCH('Non-EU Import Summary'!$A19,'2013'!$A$3:$A$15,0),MATCH('Non-EU Import Summary'!$C19,'2021'!$A$3:$I$3,0))</f>
        <v>92.5</v>
      </c>
    </row>
    <row r="20" spans="1:12" x14ac:dyDescent="0.35">
      <c r="A20" s="9">
        <v>4</v>
      </c>
      <c r="B20" t="str">
        <f>INDEX('2013'!$B$24:$B$33,MATCH(A20,'2013'!$A$24:$A$33,0))</f>
        <v>Animal and vegetable oils, fats and waxes</v>
      </c>
      <c r="C20" t="s">
        <v>2</v>
      </c>
      <c r="D20">
        <f>INDEX('2013'!$A$3:$I$15,MATCH('Non-EU Import Summary'!$A20,'2013'!$A$3:$A$15,0),MATCH('Non-EU Import Summary'!$C20,'2013'!$A$3:$I$3,0))</f>
        <v>1.4</v>
      </c>
      <c r="E20">
        <f>INDEX('2014'!$A$3:$I$15,MATCH('Non-EU Import Summary'!$A20,'2013'!$A$3:$A$15,0),MATCH('Non-EU Import Summary'!$C20,'2014'!$A$3:$I$3,0))</f>
        <v>2.1</v>
      </c>
      <c r="F20">
        <f>INDEX('2015'!$A$3:$I$15,MATCH('Non-EU Import Summary'!$A20,'2013'!$A$3:$A$15,0),MATCH('Non-EU Import Summary'!$C20,'2015'!$A$3:$I$3,0))</f>
        <v>1.5</v>
      </c>
      <c r="G20">
        <f>INDEX('2016'!$A$3:$I$15,MATCH('Non-EU Import Summary'!$A20,'2013'!$A$3:$A$15,0),MATCH('Non-EU Import Summary'!$C20,'2016'!$A$3:$I$3,0))</f>
        <v>2</v>
      </c>
      <c r="H20">
        <f>INDEX('2017'!$A$3:$I$15,MATCH('Non-EU Import Summary'!$A20,'2013'!$A$3:$A$15,0),MATCH('Non-EU Import Summary'!$C20,'2017'!$A$3:$I$3,0))</f>
        <v>1.6</v>
      </c>
      <c r="I20">
        <f>INDEX('2018'!$A$3:$I$15,MATCH('Non-EU Import Summary'!$A20,'2013'!$A$3:$A$15,0),MATCH('Non-EU Import Summary'!$C20,'2018'!$A$3:$I$3,0))</f>
        <v>2.8</v>
      </c>
      <c r="J20">
        <f>INDEX('2019'!$A$3:$I$15,MATCH('Non-EU Import Summary'!$A20,'2013'!$A$3:$A$15,0),MATCH('Non-EU Import Summary'!$C20,'2019'!$A$3:$I$3,0))</f>
        <v>4.0999999999999996</v>
      </c>
      <c r="K20">
        <f>INDEX('2020'!$A$3:$I$15,MATCH('Non-EU Import Summary'!$A20,'2013'!$A$3:$A$15,0),MATCH('Non-EU Import Summary'!$C20,'2020'!$A$3:$I$3,0))</f>
        <v>5.2</v>
      </c>
      <c r="L20">
        <f>INDEX('2021'!$A$3:$I$15,MATCH('Non-EU Import Summary'!$A20,'2013'!$A$3:$A$15,0),MATCH('Non-EU Import Summary'!$C20,'2021'!$A$3:$I$3,0))</f>
        <v>2.8</v>
      </c>
    </row>
    <row r="21" spans="1:12" x14ac:dyDescent="0.35">
      <c r="A21" s="9">
        <v>5</v>
      </c>
      <c r="B21" t="str">
        <f>INDEX('2013'!$B$24:$B$33,MATCH(A21,'2013'!$A$24:$A$33,0))</f>
        <v>Chemicals and related products, not elsewhere specified</v>
      </c>
      <c r="C21" t="s">
        <v>1</v>
      </c>
      <c r="D21">
        <f>INDEX('2013'!$A$3:$I$15,MATCH('Non-EU Import Summary'!$A21,'2013'!$A$3:$A$15,0),MATCH('Non-EU Import Summary'!$C21,'2013'!$A$3:$I$3,0))</f>
        <v>28</v>
      </c>
      <c r="E21">
        <f>INDEX('2014'!$A$3:$I$15,MATCH('Non-EU Import Summary'!$A21,'2013'!$A$3:$A$15,0),MATCH('Non-EU Import Summary'!$C21,'2014'!$A$3:$I$3,0))</f>
        <v>27.9</v>
      </c>
      <c r="F21">
        <f>INDEX('2015'!$A$3:$I$15,MATCH('Non-EU Import Summary'!$A21,'2013'!$A$3:$A$15,0),MATCH('Non-EU Import Summary'!$C21,'2015'!$A$3:$I$3,0))</f>
        <v>24.9</v>
      </c>
      <c r="G21">
        <f>INDEX('2016'!$A$3:$I$15,MATCH('Non-EU Import Summary'!$A21,'2013'!$A$3:$A$15,0),MATCH('Non-EU Import Summary'!$C21,'2016'!$A$3:$I$3,0))</f>
        <v>25.1</v>
      </c>
      <c r="H21">
        <f>INDEX('2017'!$A$3:$I$15,MATCH('Non-EU Import Summary'!$A21,'2013'!$A$3:$A$15,0),MATCH('Non-EU Import Summary'!$C21,'2017'!$A$3:$I$3,0))</f>
        <v>25</v>
      </c>
      <c r="I21">
        <f>INDEX('2018'!$A$3:$I$15,MATCH('Non-EU Import Summary'!$A21,'2013'!$A$3:$A$15,0),MATCH('Non-EU Import Summary'!$C21,'2018'!$A$3:$I$3,0))</f>
        <v>24.6</v>
      </c>
      <c r="J21">
        <f>INDEX('2019'!$A$3:$I$15,MATCH('Non-EU Import Summary'!$A21,'2013'!$A$3:$A$15,0),MATCH('Non-EU Import Summary'!$C21,'2019'!$A$3:$I$3,0))</f>
        <v>26.5</v>
      </c>
      <c r="K21">
        <f>INDEX('2020'!$A$3:$I$15,MATCH('Non-EU Import Summary'!$A21,'2013'!$A$3:$A$15,0),MATCH('Non-EU Import Summary'!$C21,'2020'!$A$3:$I$3,0))</f>
        <v>27</v>
      </c>
      <c r="L21">
        <f>INDEX('2021'!$A$3:$I$15,MATCH('Non-EU Import Summary'!$A21,'2013'!$A$3:$A$15,0),MATCH('Non-EU Import Summary'!$C21,'2021'!$A$3:$I$3,0))</f>
        <v>35.700000000000003</v>
      </c>
    </row>
    <row r="22" spans="1:12" x14ac:dyDescent="0.35">
      <c r="A22" s="9">
        <v>5</v>
      </c>
      <c r="B22" t="str">
        <f>INDEX('2013'!$B$24:$B$33,MATCH(A22,'2013'!$A$24:$A$33,0))</f>
        <v>Chemicals and related products, not elsewhere specified</v>
      </c>
      <c r="C22" t="s">
        <v>0</v>
      </c>
      <c r="D22">
        <f>INDEX('2013'!$A$3:$I$15,MATCH('Non-EU Import Summary'!$A22,'2013'!$A$3:$A$15,0),MATCH('Non-EU Import Summary'!$C22,'2013'!$A$3:$I$3,0))</f>
        <v>56.2</v>
      </c>
      <c r="E22">
        <f>INDEX('2014'!$A$3:$I$15,MATCH('Non-EU Import Summary'!$A22,'2013'!$A$3:$A$15,0),MATCH('Non-EU Import Summary'!$C22,'2014'!$A$3:$I$3,0))</f>
        <v>57.3</v>
      </c>
      <c r="F22">
        <f>INDEX('2015'!$A$3:$I$15,MATCH('Non-EU Import Summary'!$A22,'2013'!$A$3:$A$15,0),MATCH('Non-EU Import Summary'!$C22,'2015'!$A$3:$I$3,0))</f>
        <v>61.3</v>
      </c>
      <c r="G22">
        <f>INDEX('2016'!$A$3:$I$15,MATCH('Non-EU Import Summary'!$A22,'2013'!$A$3:$A$15,0),MATCH('Non-EU Import Summary'!$C22,'2016'!$A$3:$I$3,0))</f>
        <v>61.8</v>
      </c>
      <c r="H22">
        <f>INDEX('2017'!$A$3:$I$15,MATCH('Non-EU Import Summary'!$A22,'2013'!$A$3:$A$15,0),MATCH('Non-EU Import Summary'!$C22,'2017'!$A$3:$I$3,0))</f>
        <v>60.1</v>
      </c>
      <c r="I22">
        <f>INDEX('2018'!$A$3:$I$15,MATCH('Non-EU Import Summary'!$A22,'2013'!$A$3:$A$15,0),MATCH('Non-EU Import Summary'!$C22,'2018'!$A$3:$I$3,0))</f>
        <v>59.2</v>
      </c>
      <c r="J22">
        <f>INDEX('2019'!$A$3:$I$15,MATCH('Non-EU Import Summary'!$A22,'2013'!$A$3:$A$15,0),MATCH('Non-EU Import Summary'!$C22,'2019'!$A$3:$I$3,0))</f>
        <v>57.1</v>
      </c>
      <c r="K22">
        <f>INDEX('2020'!$A$3:$I$15,MATCH('Non-EU Import Summary'!$A22,'2013'!$A$3:$A$15,0),MATCH('Non-EU Import Summary'!$C22,'2020'!$A$3:$I$3,0))</f>
        <v>56.7</v>
      </c>
      <c r="L22">
        <f>INDEX('2021'!$A$3:$I$15,MATCH('Non-EU Import Summary'!$A22,'2013'!$A$3:$A$15,0),MATCH('Non-EU Import Summary'!$C22,'2021'!$A$3:$I$3,0))</f>
        <v>50.9</v>
      </c>
    </row>
    <row r="23" spans="1:12" x14ac:dyDescent="0.35">
      <c r="A23" s="9">
        <v>5</v>
      </c>
      <c r="B23" t="str">
        <f>INDEX('2013'!$B$24:$B$33,MATCH(A23,'2013'!$A$24:$A$33,0))</f>
        <v>Chemicals and related products, not elsewhere specified</v>
      </c>
      <c r="C23" t="s">
        <v>2</v>
      </c>
      <c r="D23">
        <f>INDEX('2013'!$A$3:$I$15,MATCH('Non-EU Import Summary'!$A23,'2013'!$A$3:$A$15,0),MATCH('Non-EU Import Summary'!$C23,'2013'!$A$3:$I$3,0))</f>
        <v>8.9</v>
      </c>
      <c r="E23">
        <f>INDEX('2014'!$A$3:$I$15,MATCH('Non-EU Import Summary'!$A23,'2013'!$A$3:$A$15,0),MATCH('Non-EU Import Summary'!$C23,'2014'!$A$3:$I$3,0))</f>
        <v>9.1</v>
      </c>
      <c r="F23">
        <f>INDEX('2015'!$A$3:$I$15,MATCH('Non-EU Import Summary'!$A23,'2013'!$A$3:$A$15,0),MATCH('Non-EU Import Summary'!$C23,'2015'!$A$3:$I$3,0))</f>
        <v>8.6999999999999993</v>
      </c>
      <c r="G23">
        <f>INDEX('2016'!$A$3:$I$15,MATCH('Non-EU Import Summary'!$A23,'2013'!$A$3:$A$15,0),MATCH('Non-EU Import Summary'!$C23,'2016'!$A$3:$I$3,0))</f>
        <v>7.7</v>
      </c>
      <c r="H23">
        <f>INDEX('2017'!$A$3:$I$15,MATCH('Non-EU Import Summary'!$A23,'2013'!$A$3:$A$15,0),MATCH('Non-EU Import Summary'!$C23,'2017'!$A$3:$I$3,0))</f>
        <v>9.9</v>
      </c>
      <c r="I23">
        <f>INDEX('2018'!$A$3:$I$15,MATCH('Non-EU Import Summary'!$A23,'2013'!$A$3:$A$15,0),MATCH('Non-EU Import Summary'!$C23,'2018'!$A$3:$I$3,0))</f>
        <v>10.9</v>
      </c>
      <c r="J23">
        <f>INDEX('2019'!$A$3:$I$15,MATCH('Non-EU Import Summary'!$A23,'2013'!$A$3:$A$15,0),MATCH('Non-EU Import Summary'!$C23,'2019'!$A$3:$I$3,0))</f>
        <v>11.1</v>
      </c>
      <c r="K23">
        <f>INDEX('2020'!$A$3:$I$15,MATCH('Non-EU Import Summary'!$A23,'2013'!$A$3:$A$15,0),MATCH('Non-EU Import Summary'!$C23,'2020'!$A$3:$I$3,0))</f>
        <v>10.5</v>
      </c>
      <c r="L23">
        <f>INDEX('2021'!$A$3:$I$15,MATCH('Non-EU Import Summary'!$A23,'2013'!$A$3:$A$15,0),MATCH('Non-EU Import Summary'!$C23,'2021'!$A$3:$I$3,0))</f>
        <v>8.6</v>
      </c>
    </row>
    <row r="24" spans="1:12" x14ac:dyDescent="0.35">
      <c r="A24" s="9">
        <v>6</v>
      </c>
      <c r="B24" t="str">
        <f>INDEX('2013'!$B$24:$B$33,MATCH(A24,'2013'!$A$24:$A$33,0))</f>
        <v>Manufactured goods classified chiefly by material</v>
      </c>
      <c r="C24" t="s">
        <v>1</v>
      </c>
      <c r="D24">
        <f>INDEX('2013'!$A$3:$I$15,MATCH('Non-EU Import Summary'!$A24,'2013'!$A$3:$A$15,0),MATCH('Non-EU Import Summary'!$C24,'2013'!$A$3:$I$3,0))</f>
        <v>19.899999999999999</v>
      </c>
      <c r="E24">
        <f>INDEX('2014'!$A$3:$I$15,MATCH('Non-EU Import Summary'!$A24,'2013'!$A$3:$A$15,0),MATCH('Non-EU Import Summary'!$C24,'2014'!$A$3:$I$3,0))</f>
        <v>24.3</v>
      </c>
      <c r="F24">
        <f>INDEX('2015'!$A$3:$I$15,MATCH('Non-EU Import Summary'!$A24,'2013'!$A$3:$A$15,0),MATCH('Non-EU Import Summary'!$C24,'2015'!$A$3:$I$3,0))</f>
        <v>24.1</v>
      </c>
      <c r="G24">
        <f>INDEX('2016'!$A$3:$I$15,MATCH('Non-EU Import Summary'!$A24,'2013'!$A$3:$A$15,0),MATCH('Non-EU Import Summary'!$C24,'2016'!$A$3:$I$3,0))</f>
        <v>24</v>
      </c>
      <c r="H24">
        <f>INDEX('2017'!$A$3:$I$15,MATCH('Non-EU Import Summary'!$A24,'2013'!$A$3:$A$15,0),MATCH('Non-EU Import Summary'!$C24,'2017'!$A$3:$I$3,0))</f>
        <v>23.1</v>
      </c>
      <c r="I24">
        <f>INDEX('2018'!$A$3:$I$15,MATCH('Non-EU Import Summary'!$A24,'2013'!$A$3:$A$15,0),MATCH('Non-EU Import Summary'!$C24,'2018'!$A$3:$I$3,0))</f>
        <v>22.5</v>
      </c>
      <c r="J24">
        <f>INDEX('2019'!$A$3:$I$15,MATCH('Non-EU Import Summary'!$A24,'2013'!$A$3:$A$15,0),MATCH('Non-EU Import Summary'!$C24,'2019'!$A$3:$I$3,0))</f>
        <v>21.1</v>
      </c>
      <c r="K24">
        <f>INDEX('2020'!$A$3:$I$15,MATCH('Non-EU Import Summary'!$A24,'2013'!$A$3:$A$15,0),MATCH('Non-EU Import Summary'!$C24,'2020'!$A$3:$I$3,0))</f>
        <v>21.7</v>
      </c>
      <c r="L24">
        <f>INDEX('2021'!$A$3:$I$15,MATCH('Non-EU Import Summary'!$A24,'2013'!$A$3:$A$15,0),MATCH('Non-EU Import Summary'!$C24,'2021'!$A$3:$I$3,0))</f>
        <v>19</v>
      </c>
    </row>
    <row r="25" spans="1:12" x14ac:dyDescent="0.35">
      <c r="A25" s="9">
        <v>6</v>
      </c>
      <c r="B25" t="str">
        <f>INDEX('2013'!$B$24:$B$33,MATCH(A25,'2013'!$A$24:$A$33,0))</f>
        <v>Manufactured goods classified chiefly by material</v>
      </c>
      <c r="C25" t="s">
        <v>0</v>
      </c>
      <c r="D25">
        <f>INDEX('2013'!$A$3:$I$15,MATCH('Non-EU Import Summary'!$A25,'2013'!$A$3:$A$15,0),MATCH('Non-EU Import Summary'!$C25,'2013'!$A$3:$I$3,0))</f>
        <v>70.3</v>
      </c>
      <c r="E25">
        <f>INDEX('2014'!$A$3:$I$15,MATCH('Non-EU Import Summary'!$A25,'2013'!$A$3:$A$15,0),MATCH('Non-EU Import Summary'!$C25,'2014'!$A$3:$I$3,0))</f>
        <v>66.2</v>
      </c>
      <c r="F25">
        <f>INDEX('2015'!$A$3:$I$15,MATCH('Non-EU Import Summary'!$A25,'2013'!$A$3:$A$15,0),MATCH('Non-EU Import Summary'!$C25,'2015'!$A$3:$I$3,0))</f>
        <v>68</v>
      </c>
      <c r="G25">
        <f>INDEX('2016'!$A$3:$I$15,MATCH('Non-EU Import Summary'!$A25,'2013'!$A$3:$A$15,0),MATCH('Non-EU Import Summary'!$C25,'2016'!$A$3:$I$3,0))</f>
        <v>68</v>
      </c>
      <c r="H25">
        <f>INDEX('2017'!$A$3:$I$15,MATCH('Non-EU Import Summary'!$A25,'2013'!$A$3:$A$15,0),MATCH('Non-EU Import Summary'!$C25,'2017'!$A$3:$I$3,0))</f>
        <v>68.900000000000006</v>
      </c>
      <c r="I25">
        <f>INDEX('2018'!$A$3:$I$15,MATCH('Non-EU Import Summary'!$A25,'2013'!$A$3:$A$15,0),MATCH('Non-EU Import Summary'!$C25,'2018'!$A$3:$I$3,0))</f>
        <v>68.599999999999994</v>
      </c>
      <c r="J25">
        <f>INDEX('2019'!$A$3:$I$15,MATCH('Non-EU Import Summary'!$A25,'2013'!$A$3:$A$15,0),MATCH('Non-EU Import Summary'!$C25,'2019'!$A$3:$I$3,0))</f>
        <v>70.2</v>
      </c>
      <c r="K25">
        <f>INDEX('2020'!$A$3:$I$15,MATCH('Non-EU Import Summary'!$A25,'2013'!$A$3:$A$15,0),MATCH('Non-EU Import Summary'!$C25,'2020'!$A$3:$I$3,0))</f>
        <v>70.8</v>
      </c>
      <c r="L25">
        <f>INDEX('2021'!$A$3:$I$15,MATCH('Non-EU Import Summary'!$A25,'2013'!$A$3:$A$15,0),MATCH('Non-EU Import Summary'!$C25,'2021'!$A$3:$I$3,0))</f>
        <v>73.3</v>
      </c>
    </row>
    <row r="26" spans="1:12" x14ac:dyDescent="0.35">
      <c r="A26" s="9">
        <v>6</v>
      </c>
      <c r="B26" t="str">
        <f>INDEX('2013'!$B$24:$B$33,MATCH(A26,'2013'!$A$24:$A$33,0))</f>
        <v>Manufactured goods classified chiefly by material</v>
      </c>
      <c r="C26" t="s">
        <v>2</v>
      </c>
      <c r="D26">
        <f>INDEX('2013'!$A$3:$I$15,MATCH('Non-EU Import Summary'!$A26,'2013'!$A$3:$A$15,0),MATCH('Non-EU Import Summary'!$C26,'2013'!$A$3:$I$3,0))</f>
        <v>4.5999999999999996</v>
      </c>
      <c r="E26">
        <f>INDEX('2014'!$A$3:$I$15,MATCH('Non-EU Import Summary'!$A26,'2013'!$A$3:$A$15,0),MATCH('Non-EU Import Summary'!$C26,'2014'!$A$3:$I$3,0))</f>
        <v>5.3</v>
      </c>
      <c r="F26">
        <f>INDEX('2015'!$A$3:$I$15,MATCH('Non-EU Import Summary'!$A26,'2013'!$A$3:$A$15,0),MATCH('Non-EU Import Summary'!$C26,'2015'!$A$3:$I$3,0))</f>
        <v>5.0999999999999996</v>
      </c>
      <c r="G26">
        <f>INDEX('2016'!$A$3:$I$15,MATCH('Non-EU Import Summary'!$A26,'2013'!$A$3:$A$15,0),MATCH('Non-EU Import Summary'!$C26,'2016'!$A$3:$I$3,0))</f>
        <v>5</v>
      </c>
      <c r="H26">
        <f>INDEX('2017'!$A$3:$I$15,MATCH('Non-EU Import Summary'!$A26,'2013'!$A$3:$A$15,0),MATCH('Non-EU Import Summary'!$C26,'2017'!$A$3:$I$3,0))</f>
        <v>5.2</v>
      </c>
      <c r="I26">
        <f>INDEX('2018'!$A$3:$I$15,MATCH('Non-EU Import Summary'!$A26,'2013'!$A$3:$A$15,0),MATCH('Non-EU Import Summary'!$C26,'2018'!$A$3:$I$3,0))</f>
        <v>5.8</v>
      </c>
      <c r="J26">
        <f>INDEX('2019'!$A$3:$I$15,MATCH('Non-EU Import Summary'!$A26,'2013'!$A$3:$A$15,0),MATCH('Non-EU Import Summary'!$C26,'2019'!$A$3:$I$3,0))</f>
        <v>5.4</v>
      </c>
      <c r="K26">
        <f>INDEX('2020'!$A$3:$I$15,MATCH('Non-EU Import Summary'!$A26,'2013'!$A$3:$A$15,0),MATCH('Non-EU Import Summary'!$C26,'2020'!$A$3:$I$3,0))</f>
        <v>4.7</v>
      </c>
      <c r="L26">
        <f>INDEX('2021'!$A$3:$I$15,MATCH('Non-EU Import Summary'!$A26,'2013'!$A$3:$A$15,0),MATCH('Non-EU Import Summary'!$C26,'2021'!$A$3:$I$3,0))</f>
        <v>5.4</v>
      </c>
    </row>
    <row r="27" spans="1:12" x14ac:dyDescent="0.35">
      <c r="A27" s="9">
        <v>7</v>
      </c>
      <c r="B27" t="str">
        <f>INDEX('2013'!$B$24:$B$33,MATCH(A27,'2013'!$A$24:$A$33,0))</f>
        <v xml:space="preserve">Machinery and transport equipment </v>
      </c>
      <c r="C27" t="s">
        <v>1</v>
      </c>
      <c r="D27">
        <f>INDEX('2013'!$A$3:$I$15,MATCH('Non-EU Import Summary'!$A27,'2013'!$A$3:$A$15,0),MATCH('Non-EU Import Summary'!$C27,'2013'!$A$3:$I$3,0))</f>
        <v>26</v>
      </c>
      <c r="E27">
        <f>INDEX('2014'!$A$3:$I$15,MATCH('Non-EU Import Summary'!$A27,'2013'!$A$3:$A$15,0),MATCH('Non-EU Import Summary'!$C27,'2014'!$A$3:$I$3,0))</f>
        <v>24.9</v>
      </c>
      <c r="F27">
        <f>INDEX('2015'!$A$3:$I$15,MATCH('Non-EU Import Summary'!$A27,'2013'!$A$3:$A$15,0),MATCH('Non-EU Import Summary'!$C27,'2015'!$A$3:$I$3,0))</f>
        <v>23.8</v>
      </c>
      <c r="G27">
        <f>INDEX('2016'!$A$3:$I$15,MATCH('Non-EU Import Summary'!$A27,'2013'!$A$3:$A$15,0),MATCH('Non-EU Import Summary'!$C27,'2016'!$A$3:$I$3,0))</f>
        <v>23.2</v>
      </c>
      <c r="H27">
        <f>INDEX('2017'!$A$3:$I$15,MATCH('Non-EU Import Summary'!$A27,'2013'!$A$3:$A$15,0),MATCH('Non-EU Import Summary'!$C27,'2017'!$A$3:$I$3,0))</f>
        <v>22.6</v>
      </c>
      <c r="I27">
        <f>INDEX('2018'!$A$3:$I$15,MATCH('Non-EU Import Summary'!$A27,'2013'!$A$3:$A$15,0),MATCH('Non-EU Import Summary'!$C27,'2018'!$A$3:$I$3,0))</f>
        <v>25.2</v>
      </c>
      <c r="J27">
        <f>INDEX('2019'!$A$3:$I$15,MATCH('Non-EU Import Summary'!$A27,'2013'!$A$3:$A$15,0),MATCH('Non-EU Import Summary'!$C27,'2019'!$A$3:$I$3,0))</f>
        <v>23.2</v>
      </c>
      <c r="K27">
        <f>INDEX('2020'!$A$3:$I$15,MATCH('Non-EU Import Summary'!$A27,'2013'!$A$3:$A$15,0),MATCH('Non-EU Import Summary'!$C27,'2020'!$A$3:$I$3,0))</f>
        <v>24.3</v>
      </c>
      <c r="L27">
        <f>INDEX('2021'!$A$3:$I$15,MATCH('Non-EU Import Summary'!$A27,'2013'!$A$3:$A$15,0),MATCH('Non-EU Import Summary'!$C27,'2021'!$A$3:$I$3,0))</f>
        <v>28.7</v>
      </c>
    </row>
    <row r="28" spans="1:12" x14ac:dyDescent="0.35">
      <c r="A28" s="9">
        <v>7</v>
      </c>
      <c r="B28" t="str">
        <f>INDEX('2013'!$B$24:$B$33,MATCH(A28,'2013'!$A$24:$A$33,0))</f>
        <v xml:space="preserve">Machinery and transport equipment </v>
      </c>
      <c r="C28" t="s">
        <v>0</v>
      </c>
      <c r="D28">
        <f>INDEX('2013'!$A$3:$I$15,MATCH('Non-EU Import Summary'!$A28,'2013'!$A$3:$A$15,0),MATCH('Non-EU Import Summary'!$C28,'2013'!$A$3:$I$3,0))</f>
        <v>59.3</v>
      </c>
      <c r="E28">
        <f>INDEX('2014'!$A$3:$I$15,MATCH('Non-EU Import Summary'!$A28,'2013'!$A$3:$A$15,0),MATCH('Non-EU Import Summary'!$C28,'2014'!$A$3:$I$3,0))</f>
        <v>60</v>
      </c>
      <c r="F28">
        <f>INDEX('2015'!$A$3:$I$15,MATCH('Non-EU Import Summary'!$A28,'2013'!$A$3:$A$15,0),MATCH('Non-EU Import Summary'!$C28,'2015'!$A$3:$I$3,0))</f>
        <v>62.9</v>
      </c>
      <c r="G28">
        <f>INDEX('2016'!$A$3:$I$15,MATCH('Non-EU Import Summary'!$A28,'2013'!$A$3:$A$15,0),MATCH('Non-EU Import Summary'!$C28,'2016'!$A$3:$I$3,0))</f>
        <v>65.599999999999994</v>
      </c>
      <c r="H28">
        <f>INDEX('2017'!$A$3:$I$15,MATCH('Non-EU Import Summary'!$A28,'2013'!$A$3:$A$15,0),MATCH('Non-EU Import Summary'!$C28,'2017'!$A$3:$I$3,0))</f>
        <v>66</v>
      </c>
      <c r="I28">
        <f>INDEX('2018'!$A$3:$I$15,MATCH('Non-EU Import Summary'!$A28,'2013'!$A$3:$A$15,0),MATCH('Non-EU Import Summary'!$C28,'2018'!$A$3:$I$3,0))</f>
        <v>62.8</v>
      </c>
      <c r="J28">
        <f>INDEX('2019'!$A$3:$I$15,MATCH('Non-EU Import Summary'!$A28,'2013'!$A$3:$A$15,0),MATCH('Non-EU Import Summary'!$C28,'2019'!$A$3:$I$3,0))</f>
        <v>65.7</v>
      </c>
      <c r="K28">
        <f>INDEX('2020'!$A$3:$I$15,MATCH('Non-EU Import Summary'!$A28,'2013'!$A$3:$A$15,0),MATCH('Non-EU Import Summary'!$C28,'2020'!$A$3:$I$3,0))</f>
        <v>65.900000000000006</v>
      </c>
      <c r="L28">
        <f>INDEX('2021'!$A$3:$I$15,MATCH('Non-EU Import Summary'!$A28,'2013'!$A$3:$A$15,0),MATCH('Non-EU Import Summary'!$C28,'2021'!$A$3:$I$3,0))</f>
        <v>60.7</v>
      </c>
    </row>
    <row r="29" spans="1:12" x14ac:dyDescent="0.35">
      <c r="A29" s="9">
        <v>7</v>
      </c>
      <c r="B29" t="str">
        <f>INDEX('2013'!$B$24:$B$33,MATCH(A29,'2013'!$A$24:$A$33,0))</f>
        <v xml:space="preserve">Machinery and transport equipment </v>
      </c>
      <c r="C29" t="s">
        <v>2</v>
      </c>
      <c r="D29">
        <f>INDEX('2013'!$A$3:$I$15,MATCH('Non-EU Import Summary'!$A29,'2013'!$A$3:$A$15,0),MATCH('Non-EU Import Summary'!$C29,'2013'!$A$3:$I$3,0))</f>
        <v>8.6</v>
      </c>
      <c r="E29">
        <f>INDEX('2014'!$A$3:$I$15,MATCH('Non-EU Import Summary'!$A29,'2013'!$A$3:$A$15,0),MATCH('Non-EU Import Summary'!$C29,'2014'!$A$3:$I$3,0))</f>
        <v>10</v>
      </c>
      <c r="F29">
        <f>INDEX('2015'!$A$3:$I$15,MATCH('Non-EU Import Summary'!$A29,'2013'!$A$3:$A$15,0),MATCH('Non-EU Import Summary'!$C29,'2015'!$A$3:$I$3,0))</f>
        <v>9.1</v>
      </c>
      <c r="G29">
        <f>INDEX('2016'!$A$3:$I$15,MATCH('Non-EU Import Summary'!$A29,'2013'!$A$3:$A$15,0),MATCH('Non-EU Import Summary'!$C29,'2016'!$A$3:$I$3,0))</f>
        <v>7.7</v>
      </c>
      <c r="H29">
        <f>INDEX('2017'!$A$3:$I$15,MATCH('Non-EU Import Summary'!$A29,'2013'!$A$3:$A$15,0),MATCH('Non-EU Import Summary'!$C29,'2017'!$A$3:$I$3,0))</f>
        <v>7.5</v>
      </c>
      <c r="I29">
        <f>INDEX('2018'!$A$3:$I$15,MATCH('Non-EU Import Summary'!$A29,'2013'!$A$3:$A$15,0),MATCH('Non-EU Import Summary'!$C29,'2018'!$A$3:$I$3,0))</f>
        <v>7.4</v>
      </c>
      <c r="J29">
        <f>INDEX('2019'!$A$3:$I$15,MATCH('Non-EU Import Summary'!$A29,'2013'!$A$3:$A$15,0),MATCH('Non-EU Import Summary'!$C29,'2019'!$A$3:$I$3,0))</f>
        <v>6.9</v>
      </c>
      <c r="K29">
        <f>INDEX('2020'!$A$3:$I$15,MATCH('Non-EU Import Summary'!$A29,'2013'!$A$3:$A$15,0),MATCH('Non-EU Import Summary'!$C29,'2020'!$A$3:$I$3,0))</f>
        <v>6.3</v>
      </c>
      <c r="L29">
        <f>INDEX('2021'!$A$3:$I$15,MATCH('Non-EU Import Summary'!$A29,'2013'!$A$3:$A$15,0),MATCH('Non-EU Import Summary'!$C29,'2021'!$A$3:$I$3,0))</f>
        <v>6.9</v>
      </c>
    </row>
    <row r="30" spans="1:12" x14ac:dyDescent="0.35">
      <c r="A30" s="9">
        <v>8</v>
      </c>
      <c r="B30" t="str">
        <f>INDEX('2013'!$B$24:$B$33,MATCH(A30,'2013'!$A$24:$A$33,0))</f>
        <v>Miscellaneous manufactured articles</v>
      </c>
      <c r="C30" t="s">
        <v>1</v>
      </c>
      <c r="D30">
        <f>INDEX('2013'!$A$3:$I$15,MATCH('Non-EU Import Summary'!$A30,'2013'!$A$3:$A$15,0),MATCH('Non-EU Import Summary'!$C30,'2013'!$A$3:$I$3,0))</f>
        <v>31.9</v>
      </c>
      <c r="E30">
        <f>INDEX('2014'!$A$3:$I$15,MATCH('Non-EU Import Summary'!$A30,'2013'!$A$3:$A$15,0),MATCH('Non-EU Import Summary'!$C30,'2014'!$A$3:$I$3,0))</f>
        <v>32.700000000000003</v>
      </c>
      <c r="F30">
        <f>INDEX('2015'!$A$3:$I$15,MATCH('Non-EU Import Summary'!$A30,'2013'!$A$3:$A$15,0),MATCH('Non-EU Import Summary'!$C30,'2015'!$A$3:$I$3,0))</f>
        <v>31.4</v>
      </c>
      <c r="G30">
        <f>INDEX('2016'!$A$3:$I$15,MATCH('Non-EU Import Summary'!$A30,'2013'!$A$3:$A$15,0),MATCH('Non-EU Import Summary'!$C30,'2016'!$A$3:$I$3,0))</f>
        <v>31.7</v>
      </c>
      <c r="H30">
        <f>INDEX('2017'!$A$3:$I$15,MATCH('Non-EU Import Summary'!$A30,'2013'!$A$3:$A$15,0),MATCH('Non-EU Import Summary'!$C30,'2017'!$A$3:$I$3,0))</f>
        <v>31.1</v>
      </c>
      <c r="I30">
        <f>INDEX('2018'!$A$3:$I$15,MATCH('Non-EU Import Summary'!$A30,'2013'!$A$3:$A$15,0),MATCH('Non-EU Import Summary'!$C30,'2018'!$A$3:$I$3,0))</f>
        <v>30.5</v>
      </c>
      <c r="J30">
        <f>INDEX('2019'!$A$3:$I$15,MATCH('Non-EU Import Summary'!$A30,'2013'!$A$3:$A$15,0),MATCH('Non-EU Import Summary'!$C30,'2019'!$A$3:$I$3,0))</f>
        <v>29.3</v>
      </c>
      <c r="K30">
        <f>INDEX('2020'!$A$3:$I$15,MATCH('Non-EU Import Summary'!$A30,'2013'!$A$3:$A$15,0),MATCH('Non-EU Import Summary'!$C30,'2020'!$A$3:$I$3,0))</f>
        <v>30.9</v>
      </c>
      <c r="L30">
        <f>INDEX('2021'!$A$3:$I$15,MATCH('Non-EU Import Summary'!$A30,'2013'!$A$3:$A$15,0),MATCH('Non-EU Import Summary'!$C30,'2021'!$A$3:$I$3,0))</f>
        <v>25.7</v>
      </c>
    </row>
    <row r="31" spans="1:12" x14ac:dyDescent="0.35">
      <c r="A31" s="9">
        <v>8</v>
      </c>
      <c r="B31" t="str">
        <f>INDEX('2013'!$B$24:$B$33,MATCH(A31,'2013'!$A$24:$A$33,0))</f>
        <v>Miscellaneous manufactured articles</v>
      </c>
      <c r="C31" t="s">
        <v>0</v>
      </c>
      <c r="D31">
        <f>INDEX('2013'!$A$3:$I$15,MATCH('Non-EU Import Summary'!$A31,'2013'!$A$3:$A$15,0),MATCH('Non-EU Import Summary'!$C31,'2013'!$A$3:$I$3,0))</f>
        <v>59.1</v>
      </c>
      <c r="E31">
        <f>INDEX('2014'!$A$3:$I$15,MATCH('Non-EU Import Summary'!$A31,'2013'!$A$3:$A$15,0),MATCH('Non-EU Import Summary'!$C31,'2014'!$A$3:$I$3,0))</f>
        <v>58.9</v>
      </c>
      <c r="F31">
        <f>INDEX('2015'!$A$3:$I$15,MATCH('Non-EU Import Summary'!$A31,'2013'!$A$3:$A$15,0),MATCH('Non-EU Import Summary'!$C31,'2015'!$A$3:$I$3,0))</f>
        <v>61.3</v>
      </c>
      <c r="G31">
        <f>INDEX('2016'!$A$3:$I$15,MATCH('Non-EU Import Summary'!$A31,'2013'!$A$3:$A$15,0),MATCH('Non-EU Import Summary'!$C31,'2016'!$A$3:$I$3,0))</f>
        <v>61</v>
      </c>
      <c r="H31">
        <f>INDEX('2017'!$A$3:$I$15,MATCH('Non-EU Import Summary'!$A31,'2013'!$A$3:$A$15,0),MATCH('Non-EU Import Summary'!$C31,'2017'!$A$3:$I$3,0))</f>
        <v>61</v>
      </c>
      <c r="I31">
        <f>INDEX('2018'!$A$3:$I$15,MATCH('Non-EU Import Summary'!$A31,'2013'!$A$3:$A$15,0),MATCH('Non-EU Import Summary'!$C31,'2018'!$A$3:$I$3,0))</f>
        <v>60.8</v>
      </c>
      <c r="J31">
        <f>INDEX('2019'!$A$3:$I$15,MATCH('Non-EU Import Summary'!$A31,'2013'!$A$3:$A$15,0),MATCH('Non-EU Import Summary'!$C31,'2019'!$A$3:$I$3,0))</f>
        <v>62.3</v>
      </c>
      <c r="K31">
        <f>INDEX('2020'!$A$3:$I$15,MATCH('Non-EU Import Summary'!$A31,'2013'!$A$3:$A$15,0),MATCH('Non-EU Import Summary'!$C31,'2020'!$A$3:$I$3,0))</f>
        <v>61.4</v>
      </c>
      <c r="L31">
        <f>INDEX('2021'!$A$3:$I$15,MATCH('Non-EU Import Summary'!$A31,'2013'!$A$3:$A$15,0),MATCH('Non-EU Import Summary'!$C31,'2021'!$A$3:$I$3,0))</f>
        <v>63.9</v>
      </c>
    </row>
    <row r="32" spans="1:12" x14ac:dyDescent="0.35">
      <c r="A32" s="9">
        <v>8</v>
      </c>
      <c r="B32" t="str">
        <f>INDEX('2013'!$B$24:$B$33,MATCH(A32,'2013'!$A$24:$A$33,0))</f>
        <v>Miscellaneous manufactured articles</v>
      </c>
      <c r="C32" t="s">
        <v>2</v>
      </c>
      <c r="D32">
        <f>INDEX('2013'!$A$3:$I$15,MATCH('Non-EU Import Summary'!$A32,'2013'!$A$3:$A$15,0),MATCH('Non-EU Import Summary'!$C32,'2013'!$A$3:$I$3,0))</f>
        <v>4.8</v>
      </c>
      <c r="E32">
        <f>INDEX('2014'!$A$3:$I$15,MATCH('Non-EU Import Summary'!$A32,'2013'!$A$3:$A$15,0),MATCH('Non-EU Import Summary'!$C32,'2014'!$A$3:$I$3,0))</f>
        <v>4.9000000000000004</v>
      </c>
      <c r="F32">
        <f>INDEX('2015'!$A$3:$I$15,MATCH('Non-EU Import Summary'!$A32,'2013'!$A$3:$A$15,0),MATCH('Non-EU Import Summary'!$C32,'2015'!$A$3:$I$3,0))</f>
        <v>4.2</v>
      </c>
      <c r="G32">
        <f>INDEX('2016'!$A$3:$I$15,MATCH('Non-EU Import Summary'!$A32,'2013'!$A$3:$A$15,0),MATCH('Non-EU Import Summary'!$C32,'2016'!$A$3:$I$3,0))</f>
        <v>3.8</v>
      </c>
      <c r="H32">
        <f>INDEX('2017'!$A$3:$I$15,MATCH('Non-EU Import Summary'!$A32,'2013'!$A$3:$A$15,0),MATCH('Non-EU Import Summary'!$C32,'2017'!$A$3:$I$3,0))</f>
        <v>4.0999999999999996</v>
      </c>
      <c r="I32">
        <f>INDEX('2018'!$A$3:$I$15,MATCH('Non-EU Import Summary'!$A32,'2013'!$A$3:$A$15,0),MATCH('Non-EU Import Summary'!$C32,'2018'!$A$3:$I$3,0))</f>
        <v>4.7</v>
      </c>
      <c r="J32">
        <f>INDEX('2019'!$A$3:$I$15,MATCH('Non-EU Import Summary'!$A32,'2013'!$A$3:$A$15,0),MATCH('Non-EU Import Summary'!$C32,'2019'!$A$3:$I$3,0))</f>
        <v>4.3</v>
      </c>
      <c r="K32">
        <f>INDEX('2020'!$A$3:$I$15,MATCH('Non-EU Import Summary'!$A32,'2013'!$A$3:$A$15,0),MATCH('Non-EU Import Summary'!$C32,'2020'!$A$3:$I$3,0))</f>
        <v>4</v>
      </c>
      <c r="L32">
        <f>INDEX('2021'!$A$3:$I$15,MATCH('Non-EU Import Summary'!$A32,'2013'!$A$3:$A$15,0),MATCH('Non-EU Import Summary'!$C32,'2021'!$A$3:$I$3,0))</f>
        <v>5.7</v>
      </c>
    </row>
    <row r="33" spans="1:12" x14ac:dyDescent="0.35">
      <c r="A33" s="9">
        <v>9</v>
      </c>
      <c r="B33" t="str">
        <f>INDEX('2013'!$B$24:$B$33,MATCH(A33,'2013'!$A$24:$A$33,0))</f>
        <v>Commodities and transactions not classified elsewhere in the SITC</v>
      </c>
      <c r="C33" t="s">
        <v>1</v>
      </c>
      <c r="D33">
        <f>INDEX('2013'!$A$3:$I$15,MATCH('Non-EU Import Summary'!$A33,'2013'!$A$3:$A$15,0),MATCH('Non-EU Import Summary'!$C33,'2013'!$A$3:$I$3,0))</f>
        <v>1.9</v>
      </c>
      <c r="E33">
        <f>INDEX('2014'!$A$3:$I$15,MATCH('Non-EU Import Summary'!$A33,'2013'!$A$3:$A$15,0),MATCH('Non-EU Import Summary'!$C33,'2014'!$A$3:$I$3,0))</f>
        <v>1.1000000000000001</v>
      </c>
      <c r="F33">
        <f>INDEX('2015'!$A$3:$I$15,MATCH('Non-EU Import Summary'!$A33,'2013'!$A$3:$A$15,0),MATCH('Non-EU Import Summary'!$C33,'2015'!$A$3:$I$3,0))</f>
        <v>1.1000000000000001</v>
      </c>
      <c r="G33">
        <f>INDEX('2016'!$A$3:$I$15,MATCH('Non-EU Import Summary'!$A33,'2013'!$A$3:$A$15,0),MATCH('Non-EU Import Summary'!$C33,'2016'!$A$3:$I$3,0))</f>
        <v>1.3</v>
      </c>
      <c r="H33">
        <f>INDEX('2017'!$A$3:$I$15,MATCH('Non-EU Import Summary'!$A33,'2013'!$A$3:$A$15,0),MATCH('Non-EU Import Summary'!$C33,'2017'!$A$3:$I$3,0))</f>
        <v>0.5</v>
      </c>
      <c r="I33">
        <f>INDEX('2018'!$A$3:$I$15,MATCH('Non-EU Import Summary'!$A33,'2013'!$A$3:$A$15,0),MATCH('Non-EU Import Summary'!$C33,'2018'!$A$3:$I$3,0))</f>
        <v>0.8</v>
      </c>
      <c r="J33">
        <f>INDEX('2019'!$A$3:$I$15,MATCH('Non-EU Import Summary'!$A33,'2013'!$A$3:$A$15,0),MATCH('Non-EU Import Summary'!$C33,'2019'!$A$3:$I$3,0))</f>
        <v>0.2</v>
      </c>
      <c r="K33">
        <f>INDEX('2020'!$A$3:$I$15,MATCH('Non-EU Import Summary'!$A33,'2013'!$A$3:$A$15,0),MATCH('Non-EU Import Summary'!$C33,'2020'!$A$3:$I$3,0))</f>
        <v>0.2</v>
      </c>
      <c r="L33">
        <f>INDEX('2021'!$A$3:$I$15,MATCH('Non-EU Import Summary'!$A33,'2013'!$A$3:$A$15,0),MATCH('Non-EU Import Summary'!$C33,'2021'!$A$3:$I$3,0))</f>
        <v>0.4</v>
      </c>
    </row>
    <row r="34" spans="1:12" x14ac:dyDescent="0.35">
      <c r="A34" s="9">
        <v>9</v>
      </c>
      <c r="B34" t="str">
        <f>INDEX('2013'!$B$24:$B$33,MATCH(A34,'2013'!$A$24:$A$33,0))</f>
        <v>Commodities and transactions not classified elsewhere in the SITC</v>
      </c>
      <c r="C34" t="s">
        <v>0</v>
      </c>
      <c r="D34">
        <f>INDEX('2013'!$A$3:$I$15,MATCH('Non-EU Import Summary'!$A34,'2013'!$A$3:$A$15,0),MATCH('Non-EU Import Summary'!$C34,'2013'!$A$3:$I$3,0))</f>
        <v>55.4</v>
      </c>
      <c r="E34">
        <f>INDEX('2014'!$A$3:$I$15,MATCH('Non-EU Import Summary'!$A34,'2013'!$A$3:$A$15,0),MATCH('Non-EU Import Summary'!$C34,'2014'!$A$3:$I$3,0))</f>
        <v>75.599999999999994</v>
      </c>
      <c r="F34">
        <f>INDEX('2015'!$A$3:$I$15,MATCH('Non-EU Import Summary'!$A34,'2013'!$A$3:$A$15,0),MATCH('Non-EU Import Summary'!$C34,'2015'!$A$3:$I$3,0))</f>
        <v>66.099999999999994</v>
      </c>
      <c r="G34">
        <f>INDEX('2016'!$A$3:$I$15,MATCH('Non-EU Import Summary'!$A34,'2013'!$A$3:$A$15,0),MATCH('Non-EU Import Summary'!$C34,'2016'!$A$3:$I$3,0))</f>
        <v>76.400000000000006</v>
      </c>
      <c r="H34">
        <f>INDEX('2017'!$A$3:$I$15,MATCH('Non-EU Import Summary'!$A34,'2013'!$A$3:$A$15,0),MATCH('Non-EU Import Summary'!$C34,'2017'!$A$3:$I$3,0))</f>
        <v>67.400000000000006</v>
      </c>
      <c r="I34">
        <f>INDEX('2018'!$A$3:$I$15,MATCH('Non-EU Import Summary'!$A34,'2013'!$A$3:$A$15,0),MATCH('Non-EU Import Summary'!$C34,'2018'!$A$3:$I$3,0))</f>
        <v>67.900000000000006</v>
      </c>
      <c r="J34">
        <f>INDEX('2019'!$A$3:$I$15,MATCH('Non-EU Import Summary'!$A34,'2013'!$A$3:$A$15,0),MATCH('Non-EU Import Summary'!$C34,'2019'!$A$3:$I$3,0))</f>
        <v>77.8</v>
      </c>
      <c r="K34">
        <f>INDEX('2020'!$A$3:$I$15,MATCH('Non-EU Import Summary'!$A34,'2013'!$A$3:$A$15,0),MATCH('Non-EU Import Summary'!$C34,'2020'!$A$3:$I$3,0))</f>
        <v>84.9</v>
      </c>
      <c r="L34">
        <f>INDEX('2021'!$A$3:$I$15,MATCH('Non-EU Import Summary'!$A34,'2013'!$A$3:$A$15,0),MATCH('Non-EU Import Summary'!$C34,'2021'!$A$3:$I$3,0))</f>
        <v>71.599999999999994</v>
      </c>
    </row>
    <row r="35" spans="1:12" x14ac:dyDescent="0.35">
      <c r="A35" s="9">
        <v>9</v>
      </c>
      <c r="B35" t="str">
        <f>INDEX('2013'!$B$24:$B$33,MATCH(A35,'2013'!$A$24:$A$33,0))</f>
        <v>Commodities and transactions not classified elsewhere in the SITC</v>
      </c>
      <c r="C35" t="s">
        <v>2</v>
      </c>
      <c r="D35">
        <f>INDEX('2013'!$A$3:$I$15,MATCH('Non-EU Import Summary'!$A35,'2013'!$A$3:$A$15,0),MATCH('Non-EU Import Summary'!$C35,'2013'!$A$3:$I$3,0))</f>
        <v>0.1</v>
      </c>
      <c r="E35">
        <f>INDEX('2014'!$A$3:$I$15,MATCH('Non-EU Import Summary'!$A35,'2013'!$A$3:$A$15,0),MATCH('Non-EU Import Summary'!$C35,'2014'!$A$3:$I$3,0))</f>
        <v>0.1</v>
      </c>
      <c r="F35">
        <f>INDEX('2015'!$A$3:$I$15,MATCH('Non-EU Import Summary'!$A35,'2013'!$A$3:$A$15,0),MATCH('Non-EU Import Summary'!$C35,'2015'!$A$3:$I$3,0))</f>
        <v>0.1</v>
      </c>
      <c r="G35">
        <f>INDEX('2016'!$A$3:$I$15,MATCH('Non-EU Import Summary'!$A35,'2013'!$A$3:$A$15,0),MATCH('Non-EU Import Summary'!$C35,'2016'!$A$3:$I$3,0))</f>
        <v>0</v>
      </c>
      <c r="H35">
        <f>INDEX('2017'!$A$3:$I$15,MATCH('Non-EU Import Summary'!$A35,'2013'!$A$3:$A$15,0),MATCH('Non-EU Import Summary'!$C35,'2017'!$A$3:$I$3,0))</f>
        <v>0.1</v>
      </c>
      <c r="I35">
        <f>INDEX('2018'!$A$3:$I$15,MATCH('Non-EU Import Summary'!$A35,'2013'!$A$3:$A$15,0),MATCH('Non-EU Import Summary'!$C35,'2018'!$A$3:$I$3,0))</f>
        <v>0.1</v>
      </c>
      <c r="J35">
        <f>INDEX('2019'!$A$3:$I$15,MATCH('Non-EU Import Summary'!$A35,'2013'!$A$3:$A$15,0),MATCH('Non-EU Import Summary'!$C35,'2019'!$A$3:$I$3,0))</f>
        <v>0</v>
      </c>
      <c r="K35">
        <f>INDEX('2020'!$A$3:$I$15,MATCH('Non-EU Import Summary'!$A35,'2013'!$A$3:$A$15,0),MATCH('Non-EU Import Summary'!$C35,'2020'!$A$3:$I$3,0))</f>
        <v>0</v>
      </c>
      <c r="L35">
        <f>INDEX('2021'!$A$3:$I$15,MATCH('Non-EU Import Summary'!$A35,'2013'!$A$3:$A$15,0),MATCH('Non-EU Import Summary'!$C35,'2021'!$A$3:$I$3,0))</f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2850-C5C0-42FC-AF52-8D46A005CD4E}">
  <dimension ref="A1:I38"/>
  <sheetViews>
    <sheetView topLeftCell="A20" workbookViewId="0">
      <selection activeCell="A24" sqref="A24:A33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4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1</v>
      </c>
      <c r="E3" s="2" t="s">
        <v>0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33.799999999999997</v>
      </c>
      <c r="E4" s="10">
        <v>52.1</v>
      </c>
      <c r="F4" s="10">
        <v>10.5</v>
      </c>
      <c r="G4" s="10">
        <v>0.8</v>
      </c>
      <c r="H4" s="10">
        <v>2.9</v>
      </c>
      <c r="I4" s="11">
        <v>9843</v>
      </c>
    </row>
    <row r="5" spans="1:9" x14ac:dyDescent="0.35">
      <c r="A5" s="3">
        <v>1</v>
      </c>
      <c r="B5" s="19" t="s">
        <v>9</v>
      </c>
      <c r="C5" s="19"/>
      <c r="D5" s="10">
        <v>58.1</v>
      </c>
      <c r="E5" s="10">
        <v>20.3</v>
      </c>
      <c r="F5" s="10">
        <v>4.0999999999999996</v>
      </c>
      <c r="G5" s="10">
        <v>0.1</v>
      </c>
      <c r="H5" s="10">
        <v>17.399999999999999</v>
      </c>
      <c r="I5" s="11">
        <v>1411</v>
      </c>
    </row>
    <row r="6" spans="1:9" x14ac:dyDescent="0.35">
      <c r="A6" s="3">
        <v>2</v>
      </c>
      <c r="B6" s="19" t="s">
        <v>10</v>
      </c>
      <c r="C6" s="19"/>
      <c r="D6" s="10">
        <v>27.7</v>
      </c>
      <c r="E6" s="10">
        <v>58.6</v>
      </c>
      <c r="F6" s="10">
        <v>5.8</v>
      </c>
      <c r="G6" s="10">
        <v>5.9</v>
      </c>
      <c r="H6" s="10">
        <v>2</v>
      </c>
      <c r="I6" s="11">
        <v>5628</v>
      </c>
    </row>
    <row r="7" spans="1:9" x14ac:dyDescent="0.35">
      <c r="A7" s="3">
        <v>3</v>
      </c>
      <c r="B7" s="19" t="s">
        <v>11</v>
      </c>
      <c r="C7" s="19"/>
      <c r="D7" s="10">
        <v>10.5</v>
      </c>
      <c r="E7" s="10">
        <v>89.2</v>
      </c>
      <c r="F7" s="10">
        <v>0.2</v>
      </c>
      <c r="G7" s="10">
        <v>0</v>
      </c>
      <c r="H7" s="10">
        <v>0</v>
      </c>
      <c r="I7" s="11">
        <v>41170</v>
      </c>
    </row>
    <row r="8" spans="1:9" x14ac:dyDescent="0.35">
      <c r="A8" s="3">
        <v>4</v>
      </c>
      <c r="B8" s="19" t="s">
        <v>12</v>
      </c>
      <c r="C8" s="19"/>
      <c r="D8" s="10">
        <v>5</v>
      </c>
      <c r="E8" s="10">
        <v>92.4</v>
      </c>
      <c r="F8" s="10">
        <v>1.4</v>
      </c>
      <c r="G8" s="10">
        <v>0.3</v>
      </c>
      <c r="H8" s="10">
        <v>0.9</v>
      </c>
      <c r="I8" s="11">
        <v>409</v>
      </c>
    </row>
    <row r="9" spans="1:9" x14ac:dyDescent="0.35">
      <c r="A9" s="3">
        <v>5</v>
      </c>
      <c r="B9" s="19" t="s">
        <v>13</v>
      </c>
      <c r="C9" s="19"/>
      <c r="D9" s="10">
        <v>28</v>
      </c>
      <c r="E9" s="10">
        <v>56.2</v>
      </c>
      <c r="F9" s="10">
        <v>8.9</v>
      </c>
      <c r="G9" s="10">
        <v>2.7</v>
      </c>
      <c r="H9" s="10">
        <v>4.0999999999999996</v>
      </c>
      <c r="I9" s="11">
        <v>13133</v>
      </c>
    </row>
    <row r="10" spans="1:9" x14ac:dyDescent="0.35">
      <c r="A10" s="3">
        <v>6</v>
      </c>
      <c r="B10" s="19" t="s">
        <v>14</v>
      </c>
      <c r="C10" s="19"/>
      <c r="D10" s="10">
        <v>19.899999999999999</v>
      </c>
      <c r="E10" s="10">
        <v>70.3</v>
      </c>
      <c r="F10" s="10">
        <v>4.5999999999999996</v>
      </c>
      <c r="G10" s="10">
        <v>0.1</v>
      </c>
      <c r="H10" s="10">
        <v>5</v>
      </c>
      <c r="I10" s="11">
        <v>22528</v>
      </c>
    </row>
    <row r="11" spans="1:9" x14ac:dyDescent="0.35">
      <c r="A11" s="3">
        <v>7</v>
      </c>
      <c r="B11" s="19" t="s">
        <v>15</v>
      </c>
      <c r="C11" s="19"/>
      <c r="D11" s="10">
        <v>26</v>
      </c>
      <c r="E11" s="10">
        <v>59.3</v>
      </c>
      <c r="F11" s="10">
        <v>8.6</v>
      </c>
      <c r="G11" s="10">
        <v>0.5</v>
      </c>
      <c r="H11" s="10">
        <v>5.6</v>
      </c>
      <c r="I11" s="11">
        <v>57522</v>
      </c>
    </row>
    <row r="12" spans="1:9" x14ac:dyDescent="0.35">
      <c r="A12" s="3">
        <v>8</v>
      </c>
      <c r="B12" s="19" t="s">
        <v>16</v>
      </c>
      <c r="C12" s="19"/>
      <c r="D12" s="10">
        <v>31.9</v>
      </c>
      <c r="E12" s="10">
        <v>59.1</v>
      </c>
      <c r="F12" s="10">
        <v>4.8</v>
      </c>
      <c r="G12" s="10">
        <v>0.3</v>
      </c>
      <c r="H12" s="10">
        <v>3.9</v>
      </c>
      <c r="I12" s="11">
        <v>38339</v>
      </c>
    </row>
    <row r="13" spans="1:9" x14ac:dyDescent="0.35">
      <c r="A13" s="3">
        <v>9</v>
      </c>
      <c r="B13" s="19" t="s">
        <v>17</v>
      </c>
      <c r="C13" s="19"/>
      <c r="D13" s="10">
        <v>1.9</v>
      </c>
      <c r="E13" s="10">
        <v>55.4</v>
      </c>
      <c r="F13" s="10">
        <v>0.1</v>
      </c>
      <c r="G13" s="10">
        <v>40.299999999999997</v>
      </c>
      <c r="H13" s="10">
        <v>2.2000000000000002</v>
      </c>
      <c r="I13" s="11">
        <v>10923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22.7</v>
      </c>
      <c r="E15" s="13">
        <v>65.599999999999994</v>
      </c>
      <c r="F15" s="13">
        <v>5.2</v>
      </c>
      <c r="G15" s="13">
        <v>2.8</v>
      </c>
      <c r="H15" s="13">
        <v>3.6</v>
      </c>
      <c r="I15" s="13">
        <v>200907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x14ac:dyDescent="0.35">
      <c r="A21" s="20" t="s">
        <v>21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22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66.099999999999994</v>
      </c>
      <c r="D24" s="10">
        <v>18.5</v>
      </c>
      <c r="E24" s="10">
        <v>11.1</v>
      </c>
      <c r="F24" s="10">
        <v>0.2</v>
      </c>
      <c r="G24" s="10">
        <v>4.2</v>
      </c>
      <c r="H24" s="14">
        <v>3124</v>
      </c>
    </row>
    <row r="25" spans="1:9" x14ac:dyDescent="0.35">
      <c r="A25" s="3">
        <v>1</v>
      </c>
      <c r="B25" s="1" t="s">
        <v>9</v>
      </c>
      <c r="C25" s="10">
        <v>50.6</v>
      </c>
      <c r="D25" s="10">
        <v>32.200000000000003</v>
      </c>
      <c r="E25" s="10">
        <v>1.9</v>
      </c>
      <c r="F25" s="10">
        <v>0.9</v>
      </c>
      <c r="G25" s="10">
        <v>14.4</v>
      </c>
      <c r="H25" s="14">
        <v>4324</v>
      </c>
    </row>
    <row r="26" spans="1:9" x14ac:dyDescent="0.35">
      <c r="A26" s="3">
        <v>2</v>
      </c>
      <c r="B26" s="1" t="s">
        <v>10</v>
      </c>
      <c r="C26" s="10">
        <v>69.3</v>
      </c>
      <c r="D26" s="10">
        <v>28.8</v>
      </c>
      <c r="E26" s="10">
        <v>1.7</v>
      </c>
      <c r="F26" s="10">
        <v>0</v>
      </c>
      <c r="G26" s="10">
        <v>0.2</v>
      </c>
      <c r="H26" s="14">
        <v>3910</v>
      </c>
    </row>
    <row r="27" spans="1:9" x14ac:dyDescent="0.35">
      <c r="A27" s="3">
        <v>3</v>
      </c>
      <c r="B27" s="1" t="s">
        <v>11</v>
      </c>
      <c r="C27" s="10">
        <v>75.900000000000006</v>
      </c>
      <c r="D27" s="10">
        <v>23.4</v>
      </c>
      <c r="E27" s="10">
        <v>0.3</v>
      </c>
      <c r="F27" s="10">
        <v>0</v>
      </c>
      <c r="G27" s="10">
        <v>0.4</v>
      </c>
      <c r="H27" s="14">
        <v>10254</v>
      </c>
    </row>
    <row r="28" spans="1:9" x14ac:dyDescent="0.35">
      <c r="A28" s="3">
        <v>4</v>
      </c>
      <c r="B28" s="1" t="s">
        <v>12</v>
      </c>
      <c r="C28" s="10">
        <v>85.8</v>
      </c>
      <c r="D28" s="10">
        <v>10.6</v>
      </c>
      <c r="E28" s="10">
        <v>2.4</v>
      </c>
      <c r="F28" s="10">
        <v>0.1</v>
      </c>
      <c r="G28" s="10">
        <v>1.1000000000000001</v>
      </c>
      <c r="H28" s="14">
        <v>89</v>
      </c>
    </row>
    <row r="29" spans="1:9" x14ac:dyDescent="0.35">
      <c r="A29" s="3">
        <v>5</v>
      </c>
      <c r="B29" s="1" t="s">
        <v>13</v>
      </c>
      <c r="C29" s="10">
        <v>45</v>
      </c>
      <c r="D29" s="10">
        <v>40.700000000000003</v>
      </c>
      <c r="E29" s="10">
        <v>4.9000000000000004</v>
      </c>
      <c r="F29" s="10">
        <v>1.3</v>
      </c>
      <c r="G29" s="10">
        <v>8</v>
      </c>
      <c r="H29" s="14">
        <v>21572</v>
      </c>
    </row>
    <row r="30" spans="1:9" x14ac:dyDescent="0.35">
      <c r="A30" s="3">
        <v>6</v>
      </c>
      <c r="B30" s="1" t="s">
        <v>14</v>
      </c>
      <c r="C30" s="10">
        <v>55.3</v>
      </c>
      <c r="D30" s="10">
        <v>40.5</v>
      </c>
      <c r="E30" s="10">
        <v>3.1</v>
      </c>
      <c r="F30" s="10">
        <v>0.2</v>
      </c>
      <c r="G30" s="10">
        <v>0.9</v>
      </c>
      <c r="H30" s="14">
        <v>15393</v>
      </c>
    </row>
    <row r="31" spans="1:9" x14ac:dyDescent="0.35">
      <c r="A31" s="3">
        <v>7</v>
      </c>
      <c r="B31" s="1" t="s">
        <v>15</v>
      </c>
      <c r="C31" s="10">
        <v>57.3</v>
      </c>
      <c r="D31" s="10">
        <v>36.5</v>
      </c>
      <c r="E31" s="10">
        <v>4.4000000000000004</v>
      </c>
      <c r="F31" s="10">
        <v>0.3</v>
      </c>
      <c r="G31" s="10">
        <v>1.4</v>
      </c>
      <c r="H31" s="14">
        <v>66487</v>
      </c>
    </row>
    <row r="32" spans="1:9" x14ac:dyDescent="0.35">
      <c r="A32" s="3">
        <v>8</v>
      </c>
      <c r="B32" s="1" t="s">
        <v>16</v>
      </c>
      <c r="C32" s="10">
        <v>67.8</v>
      </c>
      <c r="D32" s="10">
        <v>25.7</v>
      </c>
      <c r="E32" s="10">
        <v>2.4</v>
      </c>
      <c r="F32" s="10">
        <v>0.7</v>
      </c>
      <c r="G32" s="10">
        <v>3.3</v>
      </c>
      <c r="H32" s="14">
        <v>19809</v>
      </c>
    </row>
    <row r="33" spans="1:8" x14ac:dyDescent="0.35">
      <c r="A33" s="3">
        <v>9</v>
      </c>
      <c r="B33" s="1" t="s">
        <v>17</v>
      </c>
      <c r="C33" s="10">
        <v>67.099999999999994</v>
      </c>
      <c r="D33" s="10">
        <v>32.6</v>
      </c>
      <c r="E33" s="10">
        <v>0</v>
      </c>
      <c r="F33" s="10">
        <v>0</v>
      </c>
      <c r="G33" s="10">
        <v>0.3</v>
      </c>
      <c r="H33" s="14">
        <v>54648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60.8</v>
      </c>
      <c r="D35" s="13">
        <v>33.9</v>
      </c>
      <c r="E35" s="13">
        <v>2.8</v>
      </c>
      <c r="F35" s="13">
        <v>0.4</v>
      </c>
      <c r="G35" s="13">
        <v>2.2000000000000002</v>
      </c>
      <c r="H35" s="15">
        <v>199609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37:H37"/>
    <mergeCell ref="A38:H38"/>
    <mergeCell ref="A18:I18"/>
    <mergeCell ref="A21:H21"/>
    <mergeCell ref="A22:H22"/>
    <mergeCell ref="A36:H36"/>
    <mergeCell ref="A17:I17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B6:C6"/>
    <mergeCell ref="A1:I1"/>
    <mergeCell ref="A2:B2"/>
    <mergeCell ref="B4:C4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CFF0-DE49-4D9E-94F8-F361294308AB}">
  <dimension ref="A1:I38"/>
  <sheetViews>
    <sheetView topLeftCell="A7" workbookViewId="0">
      <selection activeCell="A10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28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53.6</v>
      </c>
      <c r="E4" s="10">
        <v>33.4</v>
      </c>
      <c r="F4" s="10">
        <v>9.8000000000000007</v>
      </c>
      <c r="G4" s="10">
        <v>0.9</v>
      </c>
      <c r="H4" s="10">
        <v>2.2999999999999998</v>
      </c>
      <c r="I4" s="11">
        <v>9704</v>
      </c>
    </row>
    <row r="5" spans="1:9" x14ac:dyDescent="0.35">
      <c r="A5" s="3">
        <v>1</v>
      </c>
      <c r="B5" s="19" t="s">
        <v>9</v>
      </c>
      <c r="C5" s="19"/>
      <c r="D5" s="10">
        <v>21.4</v>
      </c>
      <c r="E5" s="10">
        <v>56.4</v>
      </c>
      <c r="F5" s="10">
        <v>4</v>
      </c>
      <c r="G5" s="10">
        <v>0.2</v>
      </c>
      <c r="H5" s="10">
        <v>18.100000000000001</v>
      </c>
      <c r="I5" s="11">
        <v>1396</v>
      </c>
    </row>
    <row r="6" spans="1:9" x14ac:dyDescent="0.35">
      <c r="A6" s="3">
        <v>2</v>
      </c>
      <c r="B6" s="19" t="s">
        <v>10</v>
      </c>
      <c r="C6" s="19"/>
      <c r="D6" s="10">
        <v>62.3</v>
      </c>
      <c r="E6" s="10">
        <v>28</v>
      </c>
      <c r="F6" s="10">
        <v>4.2</v>
      </c>
      <c r="G6" s="10">
        <v>3.5</v>
      </c>
      <c r="H6" s="10">
        <v>1.9</v>
      </c>
      <c r="I6" s="11">
        <v>5016</v>
      </c>
    </row>
    <row r="7" spans="1:9" x14ac:dyDescent="0.35">
      <c r="A7" s="3">
        <v>3</v>
      </c>
      <c r="B7" s="19" t="s">
        <v>11</v>
      </c>
      <c r="C7" s="19"/>
      <c r="D7" s="10">
        <v>90</v>
      </c>
      <c r="E7" s="10">
        <v>10</v>
      </c>
      <c r="F7" s="10">
        <v>0</v>
      </c>
      <c r="G7" s="10">
        <v>0</v>
      </c>
      <c r="H7" s="10">
        <v>0</v>
      </c>
      <c r="I7" s="11">
        <v>37835</v>
      </c>
    </row>
    <row r="8" spans="1:9" x14ac:dyDescent="0.35">
      <c r="A8" s="3">
        <v>4</v>
      </c>
      <c r="B8" s="19" t="s">
        <v>12</v>
      </c>
      <c r="C8" s="19"/>
      <c r="D8" s="10">
        <v>92.5</v>
      </c>
      <c r="E8" s="10">
        <v>3.8</v>
      </c>
      <c r="F8" s="10">
        <v>2.1</v>
      </c>
      <c r="G8" s="10">
        <v>0.4</v>
      </c>
      <c r="H8" s="10">
        <v>1.2</v>
      </c>
      <c r="I8" s="11">
        <v>358</v>
      </c>
    </row>
    <row r="9" spans="1:9" x14ac:dyDescent="0.35">
      <c r="A9" s="3">
        <v>5</v>
      </c>
      <c r="B9" s="19" t="s">
        <v>13</v>
      </c>
      <c r="C9" s="19"/>
      <c r="D9" s="10">
        <v>57.3</v>
      </c>
      <c r="E9" s="10">
        <v>27.9</v>
      </c>
      <c r="F9" s="10">
        <v>9.1</v>
      </c>
      <c r="G9" s="10">
        <v>1.3</v>
      </c>
      <c r="H9" s="10">
        <v>4.5</v>
      </c>
      <c r="I9" s="11">
        <v>12412</v>
      </c>
    </row>
    <row r="10" spans="1:9" x14ac:dyDescent="0.35">
      <c r="A10" s="3">
        <v>6</v>
      </c>
      <c r="B10" s="19" t="s">
        <v>14</v>
      </c>
      <c r="C10" s="19"/>
      <c r="D10" s="10">
        <v>66.2</v>
      </c>
      <c r="E10" s="10">
        <v>24.3</v>
      </c>
      <c r="F10" s="10">
        <v>5.3</v>
      </c>
      <c r="G10" s="10">
        <v>0.1</v>
      </c>
      <c r="H10" s="10">
        <v>4.0999999999999996</v>
      </c>
      <c r="I10" s="11">
        <v>19078</v>
      </c>
    </row>
    <row r="11" spans="1:9" x14ac:dyDescent="0.35">
      <c r="A11" s="3">
        <v>7</v>
      </c>
      <c r="B11" s="19" t="s">
        <v>15</v>
      </c>
      <c r="C11" s="19"/>
      <c r="D11" s="10">
        <v>60</v>
      </c>
      <c r="E11" s="10">
        <v>24.9</v>
      </c>
      <c r="F11" s="10">
        <v>10</v>
      </c>
      <c r="G11" s="10">
        <v>0.5</v>
      </c>
      <c r="H11" s="10">
        <v>4.5</v>
      </c>
      <c r="I11" s="11">
        <v>59129</v>
      </c>
    </row>
    <row r="12" spans="1:9" x14ac:dyDescent="0.35">
      <c r="A12" s="3">
        <v>8</v>
      </c>
      <c r="B12" s="19" t="s">
        <v>16</v>
      </c>
      <c r="C12" s="19"/>
      <c r="D12" s="10">
        <v>58.9</v>
      </c>
      <c r="E12" s="10">
        <v>32.700000000000003</v>
      </c>
      <c r="F12" s="10">
        <v>4.9000000000000004</v>
      </c>
      <c r="G12" s="10">
        <v>0.2</v>
      </c>
      <c r="H12" s="10">
        <v>3.4</v>
      </c>
      <c r="I12" s="11">
        <v>39492</v>
      </c>
    </row>
    <row r="13" spans="1:9" x14ac:dyDescent="0.35">
      <c r="A13" s="3">
        <v>9</v>
      </c>
      <c r="B13" s="19" t="s">
        <v>17</v>
      </c>
      <c r="C13" s="19"/>
      <c r="D13" s="10">
        <v>75.599999999999994</v>
      </c>
      <c r="E13" s="10">
        <v>1.1000000000000001</v>
      </c>
      <c r="F13" s="10">
        <v>0.1</v>
      </c>
      <c r="G13" s="10">
        <v>21.7</v>
      </c>
      <c r="H13" s="10">
        <v>1.5</v>
      </c>
      <c r="I13" s="11">
        <v>14696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66.599999999999994</v>
      </c>
      <c r="E15" s="13">
        <v>22.7</v>
      </c>
      <c r="F15" s="13">
        <v>5.6</v>
      </c>
      <c r="G15" s="13">
        <v>2</v>
      </c>
      <c r="H15" s="13">
        <v>3.1</v>
      </c>
      <c r="I15" s="13">
        <v>199115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27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22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66.2</v>
      </c>
      <c r="D24" s="10">
        <v>18.2</v>
      </c>
      <c r="E24" s="10">
        <v>11.3</v>
      </c>
      <c r="F24" s="10">
        <v>0.1</v>
      </c>
      <c r="G24" s="10">
        <v>4.2</v>
      </c>
      <c r="H24" s="14">
        <v>3421</v>
      </c>
    </row>
    <row r="25" spans="1:9" x14ac:dyDescent="0.35">
      <c r="A25" s="3">
        <v>1</v>
      </c>
      <c r="B25" s="1" t="s">
        <v>9</v>
      </c>
      <c r="C25" s="10">
        <v>49.5</v>
      </c>
      <c r="D25" s="10">
        <v>33.799999999999997</v>
      </c>
      <c r="E25" s="10">
        <v>2.5</v>
      </c>
      <c r="F25" s="10">
        <v>0.7</v>
      </c>
      <c r="G25" s="10">
        <v>13.6</v>
      </c>
      <c r="H25" s="14">
        <v>4069</v>
      </c>
    </row>
    <row r="26" spans="1:9" x14ac:dyDescent="0.35">
      <c r="A26" s="3">
        <v>2</v>
      </c>
      <c r="B26" s="1" t="s">
        <v>10</v>
      </c>
      <c r="C26" s="10">
        <v>58.1</v>
      </c>
      <c r="D26" s="10">
        <v>40.200000000000003</v>
      </c>
      <c r="E26" s="10">
        <v>1.6</v>
      </c>
      <c r="F26" s="10">
        <v>0</v>
      </c>
      <c r="G26" s="10">
        <v>0.1</v>
      </c>
      <c r="H26" s="14">
        <v>3654</v>
      </c>
    </row>
    <row r="27" spans="1:9" x14ac:dyDescent="0.35">
      <c r="A27" s="3">
        <v>3</v>
      </c>
      <c r="B27" s="1" t="s">
        <v>11</v>
      </c>
      <c r="C27" s="10">
        <v>76</v>
      </c>
      <c r="D27" s="10">
        <v>23.8</v>
      </c>
      <c r="E27" s="10">
        <v>0.2</v>
      </c>
      <c r="F27" s="10">
        <v>0</v>
      </c>
      <c r="G27" s="10">
        <v>0</v>
      </c>
      <c r="H27" s="14">
        <v>7662</v>
      </c>
    </row>
    <row r="28" spans="1:9" x14ac:dyDescent="0.35">
      <c r="A28" s="3">
        <v>4</v>
      </c>
      <c r="B28" s="1" t="s">
        <v>12</v>
      </c>
      <c r="C28" s="10">
        <v>70.599999999999994</v>
      </c>
      <c r="D28" s="10">
        <v>14.8</v>
      </c>
      <c r="E28" s="10">
        <v>13.2</v>
      </c>
      <c r="F28" s="10">
        <v>0</v>
      </c>
      <c r="G28" s="10">
        <v>1.5</v>
      </c>
      <c r="H28" s="14">
        <v>59</v>
      </c>
    </row>
    <row r="29" spans="1:9" x14ac:dyDescent="0.35">
      <c r="A29" s="3">
        <v>5</v>
      </c>
      <c r="B29" s="1" t="s">
        <v>13</v>
      </c>
      <c r="C29" s="10">
        <v>43.7</v>
      </c>
      <c r="D29" s="10">
        <v>42.3</v>
      </c>
      <c r="E29" s="10">
        <v>4.5</v>
      </c>
      <c r="F29" s="10">
        <v>0.9</v>
      </c>
      <c r="G29" s="10">
        <v>8.6999999999999993</v>
      </c>
      <c r="H29" s="14">
        <v>20657</v>
      </c>
    </row>
    <row r="30" spans="1:9" x14ac:dyDescent="0.35">
      <c r="A30" s="3">
        <v>6</v>
      </c>
      <c r="B30" s="1" t="s">
        <v>14</v>
      </c>
      <c r="C30" s="10">
        <v>57.2</v>
      </c>
      <c r="D30" s="10">
        <v>35.5</v>
      </c>
      <c r="E30" s="10">
        <v>5.9</v>
      </c>
      <c r="F30" s="10">
        <v>0.2</v>
      </c>
      <c r="G30" s="10">
        <v>1.2</v>
      </c>
      <c r="H30" s="14">
        <v>13492</v>
      </c>
    </row>
    <row r="31" spans="1:9" x14ac:dyDescent="0.35">
      <c r="A31" s="3">
        <v>7</v>
      </c>
      <c r="B31" s="1" t="s">
        <v>15</v>
      </c>
      <c r="C31" s="10">
        <v>56.7</v>
      </c>
      <c r="D31" s="10">
        <v>36.200000000000003</v>
      </c>
      <c r="E31" s="10">
        <v>4.0999999999999996</v>
      </c>
      <c r="F31" s="10">
        <v>0.4</v>
      </c>
      <c r="G31" s="10">
        <v>2.7</v>
      </c>
      <c r="H31" s="14">
        <v>63623</v>
      </c>
    </row>
    <row r="32" spans="1:9" x14ac:dyDescent="0.35">
      <c r="A32" s="3">
        <v>8</v>
      </c>
      <c r="B32" s="1" t="s">
        <v>16</v>
      </c>
      <c r="C32" s="10">
        <v>64.2</v>
      </c>
      <c r="D32" s="10">
        <v>28.4</v>
      </c>
      <c r="E32" s="10">
        <v>2.4</v>
      </c>
      <c r="F32" s="10">
        <v>1</v>
      </c>
      <c r="G32" s="10">
        <v>3.9</v>
      </c>
      <c r="H32" s="14">
        <v>20602</v>
      </c>
    </row>
    <row r="33" spans="1:8" x14ac:dyDescent="0.35">
      <c r="A33" s="3">
        <v>9</v>
      </c>
      <c r="B33" s="1" t="s">
        <v>17</v>
      </c>
      <c r="C33" s="10">
        <v>59.9</v>
      </c>
      <c r="D33" s="10">
        <v>40.1</v>
      </c>
      <c r="E33" s="10">
        <v>0</v>
      </c>
      <c r="F33" s="10">
        <v>0</v>
      </c>
      <c r="G33" s="10">
        <v>0</v>
      </c>
      <c r="H33" s="14">
        <v>26339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57.5</v>
      </c>
      <c r="D35" s="13">
        <v>35.6</v>
      </c>
      <c r="E35" s="13">
        <v>3.3</v>
      </c>
      <c r="F35" s="13">
        <v>0.4</v>
      </c>
      <c r="G35" s="13">
        <v>3.2</v>
      </c>
      <c r="H35" s="15">
        <v>163579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4E85-983F-41BF-8DF7-E9EF46ED25E4}">
  <dimension ref="A1:I38"/>
  <sheetViews>
    <sheetView topLeftCell="A28" zoomScale="85" zoomScaleNormal="85" workbookViewId="0">
      <selection activeCell="A28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29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55.2</v>
      </c>
      <c r="E4" s="10">
        <v>33.799999999999997</v>
      </c>
      <c r="F4" s="10">
        <v>7.9</v>
      </c>
      <c r="G4" s="10">
        <v>1</v>
      </c>
      <c r="H4" s="10">
        <v>2.1</v>
      </c>
      <c r="I4" s="11">
        <v>9821</v>
      </c>
    </row>
    <row r="5" spans="1:9" x14ac:dyDescent="0.35">
      <c r="A5" s="3">
        <v>1</v>
      </c>
      <c r="B5" s="19" t="s">
        <v>9</v>
      </c>
      <c r="C5" s="19"/>
      <c r="D5" s="10">
        <v>22.6</v>
      </c>
      <c r="E5" s="10">
        <v>57.4</v>
      </c>
      <c r="F5" s="10">
        <v>2.1</v>
      </c>
      <c r="G5" s="10">
        <v>0.2</v>
      </c>
      <c r="H5" s="10">
        <v>17.7</v>
      </c>
      <c r="I5" s="11">
        <v>1418</v>
      </c>
    </row>
    <row r="6" spans="1:9" x14ac:dyDescent="0.35">
      <c r="A6" s="3">
        <v>2</v>
      </c>
      <c r="B6" s="19" t="s">
        <v>10</v>
      </c>
      <c r="C6" s="19"/>
      <c r="D6" s="10">
        <v>63.4</v>
      </c>
      <c r="E6" s="10">
        <v>27.7</v>
      </c>
      <c r="F6" s="10">
        <v>4.0999999999999996</v>
      </c>
      <c r="G6" s="10">
        <v>2.9</v>
      </c>
      <c r="H6" s="10">
        <v>1.9</v>
      </c>
      <c r="I6" s="11">
        <v>4358</v>
      </c>
    </row>
    <row r="7" spans="1:9" x14ac:dyDescent="0.35">
      <c r="A7" s="3">
        <v>3</v>
      </c>
      <c r="B7" s="19" t="s">
        <v>11</v>
      </c>
      <c r="C7" s="19"/>
      <c r="D7" s="10">
        <v>83.7</v>
      </c>
      <c r="E7" s="10">
        <v>16.3</v>
      </c>
      <c r="F7" s="10">
        <v>0</v>
      </c>
      <c r="G7" s="10">
        <v>0</v>
      </c>
      <c r="H7" s="10">
        <v>0</v>
      </c>
      <c r="I7" s="11">
        <v>25650</v>
      </c>
    </row>
    <row r="8" spans="1:9" x14ac:dyDescent="0.35">
      <c r="A8" s="3">
        <v>4</v>
      </c>
      <c r="B8" s="19" t="s">
        <v>12</v>
      </c>
      <c r="C8" s="19"/>
      <c r="D8" s="10">
        <v>93.6</v>
      </c>
      <c r="E8" s="10">
        <v>3.3</v>
      </c>
      <c r="F8" s="10">
        <v>1.5</v>
      </c>
      <c r="G8" s="10">
        <v>0.3</v>
      </c>
      <c r="H8" s="10">
        <v>1.3</v>
      </c>
      <c r="I8" s="11">
        <v>348</v>
      </c>
    </row>
    <row r="9" spans="1:9" x14ac:dyDescent="0.35">
      <c r="A9" s="3">
        <v>5</v>
      </c>
      <c r="B9" s="19" t="s">
        <v>13</v>
      </c>
      <c r="C9" s="19"/>
      <c r="D9" s="10">
        <v>61.3</v>
      </c>
      <c r="E9" s="10">
        <v>24.9</v>
      </c>
      <c r="F9" s="10">
        <v>8.6999999999999993</v>
      </c>
      <c r="G9" s="10">
        <v>0.3</v>
      </c>
      <c r="H9" s="10">
        <v>4.9000000000000004</v>
      </c>
      <c r="I9" s="11">
        <v>13636</v>
      </c>
    </row>
    <row r="10" spans="1:9" x14ac:dyDescent="0.35">
      <c r="A10" s="3">
        <v>6</v>
      </c>
      <c r="B10" s="19" t="s">
        <v>14</v>
      </c>
      <c r="C10" s="19"/>
      <c r="D10" s="10">
        <v>68</v>
      </c>
      <c r="E10" s="10">
        <v>24.1</v>
      </c>
      <c r="F10" s="10">
        <v>5.0999999999999996</v>
      </c>
      <c r="G10" s="10">
        <v>0.2</v>
      </c>
      <c r="H10" s="10">
        <v>2.8</v>
      </c>
      <c r="I10" s="11">
        <v>18812</v>
      </c>
    </row>
    <row r="11" spans="1:9" x14ac:dyDescent="0.35">
      <c r="A11" s="3">
        <v>7</v>
      </c>
      <c r="B11" s="19" t="s">
        <v>15</v>
      </c>
      <c r="C11" s="19"/>
      <c r="D11" s="10">
        <v>62.9</v>
      </c>
      <c r="E11" s="10">
        <v>23.8</v>
      </c>
      <c r="F11" s="10">
        <v>9.1</v>
      </c>
      <c r="G11" s="10">
        <v>0.5</v>
      </c>
      <c r="H11" s="10">
        <v>3.7</v>
      </c>
      <c r="I11" s="11">
        <v>61413</v>
      </c>
    </row>
    <row r="12" spans="1:9" x14ac:dyDescent="0.35">
      <c r="A12" s="3">
        <v>8</v>
      </c>
      <c r="B12" s="19" t="s">
        <v>16</v>
      </c>
      <c r="C12" s="19"/>
      <c r="D12" s="10">
        <v>61.3</v>
      </c>
      <c r="E12" s="10">
        <v>31.4</v>
      </c>
      <c r="F12" s="10">
        <v>4.2</v>
      </c>
      <c r="G12" s="10">
        <v>0.2</v>
      </c>
      <c r="H12" s="10">
        <v>2.9</v>
      </c>
      <c r="I12" s="11">
        <v>41875</v>
      </c>
    </row>
    <row r="13" spans="1:9" x14ac:dyDescent="0.35">
      <c r="A13" s="3">
        <v>9</v>
      </c>
      <c r="B13" s="19" t="s">
        <v>17</v>
      </c>
      <c r="C13" s="19"/>
      <c r="D13" s="10">
        <v>66.099999999999994</v>
      </c>
      <c r="E13" s="10">
        <v>1.1000000000000001</v>
      </c>
      <c r="F13" s="10">
        <v>0.1</v>
      </c>
      <c r="G13" s="10">
        <v>27.8</v>
      </c>
      <c r="H13" s="10">
        <v>5</v>
      </c>
      <c r="I13" s="11">
        <v>14744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65.3</v>
      </c>
      <c r="E15" s="13">
        <v>23.6</v>
      </c>
      <c r="F15" s="13">
        <v>5.5</v>
      </c>
      <c r="G15" s="13">
        <v>2.5</v>
      </c>
      <c r="H15" s="13">
        <v>3.1</v>
      </c>
      <c r="I15" s="13">
        <v>192074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30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31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65.599999999999994</v>
      </c>
      <c r="D24" s="10">
        <v>20.399999999999999</v>
      </c>
      <c r="E24" s="10">
        <v>9.6</v>
      </c>
      <c r="F24" s="10">
        <v>0.2</v>
      </c>
      <c r="G24" s="10">
        <v>4.0999999999999996</v>
      </c>
      <c r="H24" s="14">
        <v>3353</v>
      </c>
    </row>
    <row r="25" spans="1:9" x14ac:dyDescent="0.35">
      <c r="A25" s="3">
        <v>1</v>
      </c>
      <c r="B25" s="1" t="s">
        <v>9</v>
      </c>
      <c r="C25" s="10">
        <v>49.6</v>
      </c>
      <c r="D25" s="10">
        <v>33.9</v>
      </c>
      <c r="E25" s="10">
        <v>3.5</v>
      </c>
      <c r="F25" s="10">
        <v>0.2</v>
      </c>
      <c r="G25" s="10">
        <v>12.7</v>
      </c>
      <c r="H25" s="14">
        <v>4017</v>
      </c>
    </row>
    <row r="26" spans="1:9" x14ac:dyDescent="0.35">
      <c r="A26" s="3">
        <v>2</v>
      </c>
      <c r="B26" s="1" t="s">
        <v>10</v>
      </c>
      <c r="C26" s="10">
        <v>61.7</v>
      </c>
      <c r="D26" s="10">
        <v>36.799999999999997</v>
      </c>
      <c r="E26" s="10">
        <v>0.8</v>
      </c>
      <c r="F26" s="10">
        <v>0.6</v>
      </c>
      <c r="G26" s="10">
        <v>0.1</v>
      </c>
      <c r="H26" s="14">
        <v>3244</v>
      </c>
    </row>
    <row r="27" spans="1:9" x14ac:dyDescent="0.35">
      <c r="A27" s="3">
        <v>3</v>
      </c>
      <c r="B27" s="1" t="s">
        <v>11</v>
      </c>
      <c r="C27" s="10">
        <v>70.7</v>
      </c>
      <c r="D27" s="10">
        <v>28.9</v>
      </c>
      <c r="E27" s="10">
        <v>0.3</v>
      </c>
      <c r="F27" s="10">
        <v>0</v>
      </c>
      <c r="G27" s="10">
        <v>0</v>
      </c>
      <c r="H27" s="14">
        <v>5751</v>
      </c>
    </row>
    <row r="28" spans="1:9" x14ac:dyDescent="0.35">
      <c r="A28" s="3">
        <v>4</v>
      </c>
      <c r="B28" s="1" t="s">
        <v>12</v>
      </c>
      <c r="C28" s="10">
        <v>58.3</v>
      </c>
      <c r="D28" s="10">
        <v>14.2</v>
      </c>
      <c r="E28" s="10">
        <v>27</v>
      </c>
      <c r="F28" s="10">
        <v>0</v>
      </c>
      <c r="G28" s="10">
        <v>0.5</v>
      </c>
      <c r="H28" s="14">
        <v>68</v>
      </c>
    </row>
    <row r="29" spans="1:9" x14ac:dyDescent="0.35">
      <c r="A29" s="3">
        <v>5</v>
      </c>
      <c r="B29" s="1" t="s">
        <v>13</v>
      </c>
      <c r="C29" s="10">
        <v>43.3</v>
      </c>
      <c r="D29" s="10">
        <v>45.7</v>
      </c>
      <c r="E29" s="10">
        <v>3.3</v>
      </c>
      <c r="F29" s="10">
        <v>0.7</v>
      </c>
      <c r="G29" s="10">
        <v>7</v>
      </c>
      <c r="H29" s="14">
        <v>26578</v>
      </c>
    </row>
    <row r="30" spans="1:9" x14ac:dyDescent="0.35">
      <c r="A30" s="3">
        <v>6</v>
      </c>
      <c r="B30" s="1" t="s">
        <v>14</v>
      </c>
      <c r="C30" s="10">
        <v>57.2</v>
      </c>
      <c r="D30" s="10">
        <v>35.9</v>
      </c>
      <c r="E30" s="10">
        <v>5.6</v>
      </c>
      <c r="F30" s="10">
        <v>0</v>
      </c>
      <c r="G30" s="10">
        <v>1.3</v>
      </c>
      <c r="H30" s="14">
        <v>12967</v>
      </c>
    </row>
    <row r="31" spans="1:9" x14ac:dyDescent="0.35">
      <c r="A31" s="3">
        <v>7</v>
      </c>
      <c r="B31" s="1" t="s">
        <v>15</v>
      </c>
      <c r="C31" s="10">
        <v>57</v>
      </c>
      <c r="D31" s="10">
        <v>36.1</v>
      </c>
      <c r="E31" s="10">
        <v>3.9</v>
      </c>
      <c r="F31" s="10">
        <v>0.8</v>
      </c>
      <c r="G31" s="10">
        <v>2.2000000000000002</v>
      </c>
      <c r="H31" s="14">
        <v>62365</v>
      </c>
    </row>
    <row r="32" spans="1:9" x14ac:dyDescent="0.35">
      <c r="A32" s="3">
        <v>8</v>
      </c>
      <c r="B32" s="1" t="s">
        <v>16</v>
      </c>
      <c r="C32" s="10">
        <v>60.9</v>
      </c>
      <c r="D32" s="10">
        <v>32.4</v>
      </c>
      <c r="E32" s="10">
        <v>3.1</v>
      </c>
      <c r="F32" s="10">
        <v>0.1</v>
      </c>
      <c r="G32" s="10">
        <v>3.7</v>
      </c>
      <c r="H32" s="14">
        <v>23235</v>
      </c>
    </row>
    <row r="33" spans="1:8" x14ac:dyDescent="0.35">
      <c r="A33" s="3">
        <v>9</v>
      </c>
      <c r="B33" s="1" t="s">
        <v>17</v>
      </c>
      <c r="C33" s="10">
        <v>62.4</v>
      </c>
      <c r="D33" s="10">
        <v>37.6</v>
      </c>
      <c r="E33" s="10">
        <v>0</v>
      </c>
      <c r="F33" s="10">
        <v>0</v>
      </c>
      <c r="G33" s="10">
        <v>0</v>
      </c>
      <c r="H33" s="14">
        <v>29664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56.9</v>
      </c>
      <c r="D35" s="13">
        <v>36.700000000000003</v>
      </c>
      <c r="E35" s="13">
        <v>3.1</v>
      </c>
      <c r="F35" s="13">
        <v>0.5</v>
      </c>
      <c r="G35" s="13">
        <v>2.9</v>
      </c>
      <c r="H35" s="15">
        <v>171243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CCC-217F-4086-9AC2-E0294A2AA63D}">
  <dimension ref="A1:I38"/>
  <sheetViews>
    <sheetView topLeftCell="A28" zoomScale="85" zoomScaleNormal="85" workbookViewId="0">
      <selection activeCell="A28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33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53.1</v>
      </c>
      <c r="E4" s="10">
        <v>34</v>
      </c>
      <c r="F4" s="10">
        <v>9.9</v>
      </c>
      <c r="G4" s="10">
        <v>0.7</v>
      </c>
      <c r="H4" s="10">
        <v>2.2999999999999998</v>
      </c>
      <c r="I4" s="11">
        <v>10707</v>
      </c>
    </row>
    <row r="5" spans="1:9" x14ac:dyDescent="0.35">
      <c r="A5" s="3">
        <v>1</v>
      </c>
      <c r="B5" s="19" t="s">
        <v>9</v>
      </c>
      <c r="C5" s="19"/>
      <c r="D5" s="10">
        <v>17.8</v>
      </c>
      <c r="E5" s="10">
        <v>67.400000000000006</v>
      </c>
      <c r="F5" s="10">
        <v>5.5</v>
      </c>
      <c r="G5" s="10">
        <v>0.1</v>
      </c>
      <c r="H5" s="10">
        <v>9.1999999999999993</v>
      </c>
      <c r="I5" s="11">
        <v>1479</v>
      </c>
    </row>
    <row r="6" spans="1:9" x14ac:dyDescent="0.35">
      <c r="A6" s="3">
        <v>2</v>
      </c>
      <c r="B6" s="19" t="s">
        <v>10</v>
      </c>
      <c r="C6" s="19"/>
      <c r="D6" s="10">
        <v>62.6</v>
      </c>
      <c r="E6" s="10">
        <v>26.9</v>
      </c>
      <c r="F6" s="10">
        <v>4.7</v>
      </c>
      <c r="G6" s="10">
        <v>3.7</v>
      </c>
      <c r="H6" s="10">
        <v>2.2000000000000002</v>
      </c>
      <c r="I6" s="11">
        <v>4230</v>
      </c>
    </row>
    <row r="7" spans="1:9" x14ac:dyDescent="0.35">
      <c r="A7" s="3">
        <v>3</v>
      </c>
      <c r="B7" s="19" t="s">
        <v>11</v>
      </c>
      <c r="C7" s="19"/>
      <c r="D7" s="10">
        <v>86.7</v>
      </c>
      <c r="E7" s="10">
        <v>13.2</v>
      </c>
      <c r="F7" s="10">
        <v>0.1</v>
      </c>
      <c r="G7" s="10">
        <v>0</v>
      </c>
      <c r="H7" s="10">
        <v>0</v>
      </c>
      <c r="I7" s="11">
        <v>21639</v>
      </c>
    </row>
    <row r="8" spans="1:9" x14ac:dyDescent="0.35">
      <c r="A8" s="3">
        <v>4</v>
      </c>
      <c r="B8" s="19" t="s">
        <v>12</v>
      </c>
      <c r="C8" s="19"/>
      <c r="D8" s="10">
        <v>92</v>
      </c>
      <c r="E8" s="10">
        <v>4.3</v>
      </c>
      <c r="F8" s="10">
        <v>2</v>
      </c>
      <c r="G8" s="10">
        <v>0.1</v>
      </c>
      <c r="H8" s="10">
        <v>1.6</v>
      </c>
      <c r="I8" s="11">
        <v>373</v>
      </c>
    </row>
    <row r="9" spans="1:9" x14ac:dyDescent="0.35">
      <c r="A9" s="3">
        <v>5</v>
      </c>
      <c r="B9" s="19" t="s">
        <v>13</v>
      </c>
      <c r="C9" s="19"/>
      <c r="D9" s="10">
        <v>61.8</v>
      </c>
      <c r="E9" s="10">
        <v>25.1</v>
      </c>
      <c r="F9" s="10">
        <v>7.7</v>
      </c>
      <c r="G9" s="10">
        <v>0.2</v>
      </c>
      <c r="H9" s="10">
        <v>5.2</v>
      </c>
      <c r="I9" s="11">
        <v>14275</v>
      </c>
    </row>
    <row r="10" spans="1:9" x14ac:dyDescent="0.35">
      <c r="A10" s="3">
        <v>6</v>
      </c>
      <c r="B10" s="19" t="s">
        <v>14</v>
      </c>
      <c r="C10" s="19"/>
      <c r="D10" s="10">
        <v>68</v>
      </c>
      <c r="E10" s="10">
        <v>24</v>
      </c>
      <c r="F10" s="10">
        <v>5</v>
      </c>
      <c r="G10" s="10">
        <v>0.2</v>
      </c>
      <c r="H10" s="10">
        <v>2.8</v>
      </c>
      <c r="I10" s="11">
        <v>19524</v>
      </c>
    </row>
    <row r="11" spans="1:9" x14ac:dyDescent="0.35">
      <c r="A11" s="3">
        <v>7</v>
      </c>
      <c r="B11" s="19" t="s">
        <v>15</v>
      </c>
      <c r="C11" s="19"/>
      <c r="D11" s="10">
        <v>65.599999999999994</v>
      </c>
      <c r="E11" s="10">
        <v>23.2</v>
      </c>
      <c r="F11" s="10">
        <v>7.7</v>
      </c>
      <c r="G11" s="10">
        <v>0.4</v>
      </c>
      <c r="H11" s="10">
        <v>3.2</v>
      </c>
      <c r="I11" s="11">
        <v>70998</v>
      </c>
    </row>
    <row r="12" spans="1:9" x14ac:dyDescent="0.35">
      <c r="A12" s="3">
        <v>8</v>
      </c>
      <c r="B12" s="19" t="s">
        <v>16</v>
      </c>
      <c r="C12" s="19"/>
      <c r="D12" s="10">
        <v>61</v>
      </c>
      <c r="E12" s="10">
        <v>31.7</v>
      </c>
      <c r="F12" s="10">
        <v>3.8</v>
      </c>
      <c r="G12" s="10">
        <v>0.2</v>
      </c>
      <c r="H12" s="10">
        <v>3.3</v>
      </c>
      <c r="I12" s="11">
        <v>40454</v>
      </c>
    </row>
    <row r="13" spans="1:9" x14ac:dyDescent="0.35">
      <c r="A13" s="3">
        <v>9</v>
      </c>
      <c r="B13" s="19" t="s">
        <v>17</v>
      </c>
      <c r="C13" s="19"/>
      <c r="D13" s="10">
        <v>76.400000000000006</v>
      </c>
      <c r="E13" s="10">
        <v>1.3</v>
      </c>
      <c r="F13" s="10">
        <v>0</v>
      </c>
      <c r="G13" s="10">
        <v>14.1</v>
      </c>
      <c r="H13" s="10">
        <v>8.1</v>
      </c>
      <c r="I13" s="11">
        <v>47823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68.099999999999994</v>
      </c>
      <c r="E15" s="13">
        <v>20.2</v>
      </c>
      <c r="F15" s="13">
        <v>4.5</v>
      </c>
      <c r="G15" s="13">
        <v>3.2</v>
      </c>
      <c r="H15" s="13">
        <v>4</v>
      </c>
      <c r="I15" s="13">
        <v>231502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32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22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65.3</v>
      </c>
      <c r="D24" s="10">
        <v>21.5</v>
      </c>
      <c r="E24" s="10">
        <v>9</v>
      </c>
      <c r="F24" s="10">
        <v>0.2</v>
      </c>
      <c r="G24" s="10">
        <v>4</v>
      </c>
      <c r="H24" s="14">
        <v>3864</v>
      </c>
    </row>
    <row r="25" spans="1:9" x14ac:dyDescent="0.35">
      <c r="A25" s="3">
        <v>1</v>
      </c>
      <c r="B25" s="1" t="s">
        <v>9</v>
      </c>
      <c r="C25" s="10">
        <v>52.8</v>
      </c>
      <c r="D25" s="10">
        <v>29.5</v>
      </c>
      <c r="E25" s="10">
        <v>4.4000000000000004</v>
      </c>
      <c r="F25" s="10">
        <v>0.7</v>
      </c>
      <c r="G25" s="10">
        <v>12.6</v>
      </c>
      <c r="H25" s="14">
        <v>4337</v>
      </c>
    </row>
    <row r="26" spans="1:9" x14ac:dyDescent="0.35">
      <c r="A26" s="3">
        <v>2</v>
      </c>
      <c r="B26" s="1" t="s">
        <v>10</v>
      </c>
      <c r="C26" s="10">
        <v>61.2</v>
      </c>
      <c r="D26" s="10">
        <v>35.6</v>
      </c>
      <c r="E26" s="10">
        <v>2.6</v>
      </c>
      <c r="F26" s="10">
        <v>0</v>
      </c>
      <c r="G26" s="10">
        <v>0.6</v>
      </c>
      <c r="H26" s="14">
        <v>3614</v>
      </c>
    </row>
    <row r="27" spans="1:9" x14ac:dyDescent="0.35">
      <c r="A27" s="3">
        <v>3</v>
      </c>
      <c r="B27" s="1" t="s">
        <v>11</v>
      </c>
      <c r="C27" s="10">
        <v>71</v>
      </c>
      <c r="D27" s="10">
        <v>28.8</v>
      </c>
      <c r="E27" s="10">
        <v>0.2</v>
      </c>
      <c r="F27" s="10">
        <v>0</v>
      </c>
      <c r="G27" s="10">
        <v>0</v>
      </c>
      <c r="H27" s="14">
        <v>5938</v>
      </c>
    </row>
    <row r="28" spans="1:9" x14ac:dyDescent="0.35">
      <c r="A28" s="3">
        <v>4</v>
      </c>
      <c r="B28" s="1" t="s">
        <v>12</v>
      </c>
      <c r="C28" s="10">
        <v>54.5</v>
      </c>
      <c r="D28" s="10">
        <v>21.2</v>
      </c>
      <c r="E28" s="10">
        <v>23.7</v>
      </c>
      <c r="F28" s="10">
        <v>0</v>
      </c>
      <c r="G28" s="10">
        <v>0.6</v>
      </c>
      <c r="H28" s="14">
        <v>94</v>
      </c>
    </row>
    <row r="29" spans="1:9" x14ac:dyDescent="0.35">
      <c r="A29" s="3">
        <v>5</v>
      </c>
      <c r="B29" s="1" t="s">
        <v>13</v>
      </c>
      <c r="C29" s="10">
        <v>43.2</v>
      </c>
      <c r="D29" s="10">
        <v>45.4</v>
      </c>
      <c r="E29" s="10">
        <v>4</v>
      </c>
      <c r="F29" s="10">
        <v>1.8</v>
      </c>
      <c r="G29" s="10">
        <v>5.6</v>
      </c>
      <c r="H29" s="14">
        <v>24231</v>
      </c>
    </row>
    <row r="30" spans="1:9" x14ac:dyDescent="0.35">
      <c r="A30" s="3">
        <v>6</v>
      </c>
      <c r="B30" s="1" t="s">
        <v>14</v>
      </c>
      <c r="C30" s="10">
        <v>56.4</v>
      </c>
      <c r="D30" s="10">
        <v>36.4</v>
      </c>
      <c r="E30" s="10">
        <v>5</v>
      </c>
      <c r="F30" s="10">
        <v>0.5</v>
      </c>
      <c r="G30" s="10">
        <v>1.7</v>
      </c>
      <c r="H30" s="14">
        <v>11723</v>
      </c>
    </row>
    <row r="31" spans="1:9" x14ac:dyDescent="0.35">
      <c r="A31" s="3">
        <v>7</v>
      </c>
      <c r="B31" s="1" t="s">
        <v>15</v>
      </c>
      <c r="C31" s="10">
        <v>55</v>
      </c>
      <c r="D31" s="10">
        <v>38.700000000000003</v>
      </c>
      <c r="E31" s="10">
        <v>3.2</v>
      </c>
      <c r="F31" s="10">
        <v>0.4</v>
      </c>
      <c r="G31" s="10">
        <v>2.6</v>
      </c>
      <c r="H31" s="14">
        <v>68242</v>
      </c>
    </row>
    <row r="32" spans="1:9" x14ac:dyDescent="0.35">
      <c r="A32" s="3">
        <v>8</v>
      </c>
      <c r="B32" s="1" t="s">
        <v>16</v>
      </c>
      <c r="C32" s="10">
        <v>60.6</v>
      </c>
      <c r="D32" s="10">
        <v>31.2</v>
      </c>
      <c r="E32" s="10">
        <v>3.6</v>
      </c>
      <c r="F32" s="10">
        <v>0.9</v>
      </c>
      <c r="G32" s="10">
        <v>3.7</v>
      </c>
      <c r="H32" s="14">
        <v>21418</v>
      </c>
    </row>
    <row r="33" spans="1:8" x14ac:dyDescent="0.35">
      <c r="A33" s="3">
        <v>9</v>
      </c>
      <c r="B33" s="1" t="s">
        <v>17</v>
      </c>
      <c r="C33" s="10">
        <v>79.099999999999994</v>
      </c>
      <c r="D33" s="10">
        <v>19.600000000000001</v>
      </c>
      <c r="E33" s="10">
        <v>0</v>
      </c>
      <c r="F33" s="10">
        <v>0</v>
      </c>
      <c r="G33" s="10">
        <v>1.2</v>
      </c>
      <c r="H33" s="14">
        <v>15990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57.4</v>
      </c>
      <c r="D35" s="13">
        <v>35.5</v>
      </c>
      <c r="E35" s="13">
        <v>3.2</v>
      </c>
      <c r="F35" s="13">
        <v>0.6</v>
      </c>
      <c r="G35" s="13">
        <v>3.2</v>
      </c>
      <c r="H35" s="15">
        <v>159451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0B92-7B50-4F0E-95A2-B1419DE36361}">
  <dimension ref="A1:I38"/>
  <sheetViews>
    <sheetView topLeftCell="A16" zoomScale="85" zoomScaleNormal="85" workbookViewId="0">
      <selection activeCell="A16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35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55.1</v>
      </c>
      <c r="E4" s="10">
        <v>32.4</v>
      </c>
      <c r="F4" s="10">
        <v>9.5</v>
      </c>
      <c r="G4" s="10">
        <v>0.6</v>
      </c>
      <c r="H4" s="10">
        <v>2.4</v>
      </c>
      <c r="I4" s="11">
        <v>11441</v>
      </c>
    </row>
    <row r="5" spans="1:9" x14ac:dyDescent="0.35">
      <c r="A5" s="3">
        <v>1</v>
      </c>
      <c r="B5" s="19" t="s">
        <v>9</v>
      </c>
      <c r="C5" s="19"/>
      <c r="D5" s="10">
        <v>17.8</v>
      </c>
      <c r="E5" s="10">
        <v>63.5</v>
      </c>
      <c r="F5" s="10">
        <v>7.2</v>
      </c>
      <c r="G5" s="10">
        <v>0.1</v>
      </c>
      <c r="H5" s="10">
        <v>11.4</v>
      </c>
      <c r="I5" s="11">
        <v>1586</v>
      </c>
    </row>
    <row r="6" spans="1:9" x14ac:dyDescent="0.35">
      <c r="A6" s="3">
        <v>2</v>
      </c>
      <c r="B6" s="19" t="s">
        <v>10</v>
      </c>
      <c r="C6" s="19"/>
      <c r="D6" s="10">
        <v>65.099999999999994</v>
      </c>
      <c r="E6" s="10">
        <v>23.2</v>
      </c>
      <c r="F6" s="10">
        <v>4.3</v>
      </c>
      <c r="G6" s="10">
        <v>4.4000000000000004</v>
      </c>
      <c r="H6" s="10">
        <v>3.1</v>
      </c>
      <c r="I6" s="11">
        <v>4628</v>
      </c>
    </row>
    <row r="7" spans="1:9" x14ac:dyDescent="0.35">
      <c r="A7" s="3">
        <v>3</v>
      </c>
      <c r="B7" s="19" t="s">
        <v>11</v>
      </c>
      <c r="C7" s="19"/>
      <c r="D7" s="10">
        <v>86.9</v>
      </c>
      <c r="E7" s="10">
        <v>10.5</v>
      </c>
      <c r="F7" s="10">
        <v>0</v>
      </c>
      <c r="G7" s="10">
        <v>0</v>
      </c>
      <c r="H7" s="10">
        <v>2.6</v>
      </c>
      <c r="I7" s="11">
        <v>31244</v>
      </c>
    </row>
    <row r="8" spans="1:9" x14ac:dyDescent="0.35">
      <c r="A8" s="3">
        <v>4</v>
      </c>
      <c r="B8" s="19" t="s">
        <v>12</v>
      </c>
      <c r="C8" s="19"/>
      <c r="D8" s="10">
        <v>94.2</v>
      </c>
      <c r="E8" s="10">
        <v>3.2</v>
      </c>
      <c r="F8" s="10">
        <v>1.6</v>
      </c>
      <c r="G8" s="10">
        <v>0</v>
      </c>
      <c r="H8" s="10">
        <v>1</v>
      </c>
      <c r="I8" s="11">
        <v>483</v>
      </c>
    </row>
    <row r="9" spans="1:9" x14ac:dyDescent="0.35">
      <c r="A9" s="3">
        <v>5</v>
      </c>
      <c r="B9" s="19" t="s">
        <v>13</v>
      </c>
      <c r="C9" s="19"/>
      <c r="D9" s="10">
        <v>60.1</v>
      </c>
      <c r="E9" s="10">
        <v>25</v>
      </c>
      <c r="F9" s="10">
        <v>9.9</v>
      </c>
      <c r="G9" s="10">
        <v>0.2</v>
      </c>
      <c r="H9" s="10">
        <v>4.8</v>
      </c>
      <c r="I9" s="11">
        <v>14843</v>
      </c>
    </row>
    <row r="10" spans="1:9" x14ac:dyDescent="0.35">
      <c r="A10" s="3">
        <v>6</v>
      </c>
      <c r="B10" s="19" t="s">
        <v>14</v>
      </c>
      <c r="C10" s="19"/>
      <c r="D10" s="10">
        <v>68.900000000000006</v>
      </c>
      <c r="E10" s="10">
        <v>23.1</v>
      </c>
      <c r="F10" s="10">
        <v>5.2</v>
      </c>
      <c r="G10" s="10">
        <v>0.2</v>
      </c>
      <c r="H10" s="10">
        <v>2.6</v>
      </c>
      <c r="I10" s="11">
        <v>22838</v>
      </c>
    </row>
    <row r="11" spans="1:9" x14ac:dyDescent="0.35">
      <c r="A11" s="3">
        <v>7</v>
      </c>
      <c r="B11" s="19" t="s">
        <v>15</v>
      </c>
      <c r="C11" s="19"/>
      <c r="D11" s="10">
        <v>66</v>
      </c>
      <c r="E11" s="10">
        <v>22.6</v>
      </c>
      <c r="F11" s="10">
        <v>7.5</v>
      </c>
      <c r="G11" s="10">
        <v>0.4</v>
      </c>
      <c r="H11" s="10">
        <v>3.6</v>
      </c>
      <c r="I11" s="11">
        <v>75881</v>
      </c>
    </row>
    <row r="12" spans="1:9" x14ac:dyDescent="0.35">
      <c r="A12" s="3">
        <v>8</v>
      </c>
      <c r="B12" s="19" t="s">
        <v>16</v>
      </c>
      <c r="C12" s="19"/>
      <c r="D12" s="10">
        <v>61</v>
      </c>
      <c r="E12" s="10">
        <v>31.1</v>
      </c>
      <c r="F12" s="10">
        <v>4.0999999999999996</v>
      </c>
      <c r="G12" s="10">
        <v>0.2</v>
      </c>
      <c r="H12" s="10">
        <v>3.5</v>
      </c>
      <c r="I12" s="11">
        <v>42674</v>
      </c>
    </row>
    <row r="13" spans="1:9" x14ac:dyDescent="0.35">
      <c r="A13" s="3">
        <v>9</v>
      </c>
      <c r="B13" s="19" t="s">
        <v>17</v>
      </c>
      <c r="C13" s="19"/>
      <c r="D13" s="10">
        <v>67.400000000000006</v>
      </c>
      <c r="E13" s="10">
        <v>0.5</v>
      </c>
      <c r="F13" s="10">
        <v>0.1</v>
      </c>
      <c r="G13" s="10">
        <v>25.5</v>
      </c>
      <c r="H13" s="10">
        <v>6.5</v>
      </c>
      <c r="I13" s="11">
        <v>32910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67.099999999999994</v>
      </c>
      <c r="E15" s="13">
        <v>20.399999999999999</v>
      </c>
      <c r="F15" s="13">
        <v>4.8</v>
      </c>
      <c r="G15" s="13">
        <v>3.8</v>
      </c>
      <c r="H15" s="13">
        <v>3.8</v>
      </c>
      <c r="I15" s="13">
        <v>238529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34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1</v>
      </c>
      <c r="D23" s="6" t="s">
        <v>0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65.099999999999994</v>
      </c>
      <c r="D24" s="10">
        <v>22.1</v>
      </c>
      <c r="E24" s="10">
        <v>8.6</v>
      </c>
      <c r="F24" s="10">
        <v>0.1</v>
      </c>
      <c r="G24" s="10">
        <v>4</v>
      </c>
      <c r="H24" s="14">
        <v>4252</v>
      </c>
    </row>
    <row r="25" spans="1:9" x14ac:dyDescent="0.35">
      <c r="A25" s="3">
        <v>1</v>
      </c>
      <c r="B25" s="1" t="s">
        <v>9</v>
      </c>
      <c r="C25" s="10">
        <v>56.5</v>
      </c>
      <c r="D25" s="10">
        <v>25.3</v>
      </c>
      <c r="E25" s="10">
        <v>4.0999999999999996</v>
      </c>
      <c r="F25" s="10">
        <v>0.4</v>
      </c>
      <c r="G25" s="10">
        <v>13.8</v>
      </c>
      <c r="H25" s="14">
        <v>4574</v>
      </c>
    </row>
    <row r="26" spans="1:9" x14ac:dyDescent="0.35">
      <c r="A26" s="3">
        <v>2</v>
      </c>
      <c r="B26" s="1" t="s">
        <v>10</v>
      </c>
      <c r="C26" s="10">
        <v>63.8</v>
      </c>
      <c r="D26" s="10">
        <v>33.700000000000003</v>
      </c>
      <c r="E26" s="10">
        <v>1.9</v>
      </c>
      <c r="F26" s="10">
        <v>0.5</v>
      </c>
      <c r="G26" s="10">
        <v>0.1</v>
      </c>
      <c r="H26" s="14">
        <v>4560</v>
      </c>
    </row>
    <row r="27" spans="1:9" x14ac:dyDescent="0.35">
      <c r="A27" s="3">
        <v>3</v>
      </c>
      <c r="B27" s="1" t="s">
        <v>11</v>
      </c>
      <c r="C27" s="10">
        <v>67.599999999999994</v>
      </c>
      <c r="D27" s="10">
        <v>32.299999999999997</v>
      </c>
      <c r="E27" s="10">
        <v>0.1</v>
      </c>
      <c r="F27" s="10">
        <v>0</v>
      </c>
      <c r="G27" s="10">
        <v>0</v>
      </c>
      <c r="H27" s="14">
        <v>9694</v>
      </c>
    </row>
    <row r="28" spans="1:9" x14ac:dyDescent="0.35">
      <c r="A28" s="3">
        <v>4</v>
      </c>
      <c r="B28" s="1" t="s">
        <v>12</v>
      </c>
      <c r="C28" s="10">
        <v>60.3</v>
      </c>
      <c r="D28" s="10">
        <v>24.2</v>
      </c>
      <c r="E28" s="10">
        <v>6.3</v>
      </c>
      <c r="F28" s="10">
        <v>1.3</v>
      </c>
      <c r="G28" s="10">
        <v>7.8</v>
      </c>
      <c r="H28" s="14">
        <v>87</v>
      </c>
    </row>
    <row r="29" spans="1:9" x14ac:dyDescent="0.35">
      <c r="A29" s="3">
        <v>5</v>
      </c>
      <c r="B29" s="1" t="s">
        <v>13</v>
      </c>
      <c r="C29" s="10">
        <v>43.9</v>
      </c>
      <c r="D29" s="10">
        <v>44</v>
      </c>
      <c r="E29" s="10">
        <v>4.2</v>
      </c>
      <c r="F29" s="10">
        <v>0.8</v>
      </c>
      <c r="G29" s="10">
        <v>7.1</v>
      </c>
      <c r="H29" s="14">
        <v>25084</v>
      </c>
    </row>
    <row r="30" spans="1:9" x14ac:dyDescent="0.35">
      <c r="A30" s="3">
        <v>6</v>
      </c>
      <c r="B30" s="1" t="s">
        <v>14</v>
      </c>
      <c r="C30" s="10">
        <v>55.5</v>
      </c>
      <c r="D30" s="10">
        <v>37.299999999999997</v>
      </c>
      <c r="E30" s="10">
        <v>5.3</v>
      </c>
      <c r="F30" s="10">
        <v>0.1</v>
      </c>
      <c r="G30" s="10">
        <v>1.8</v>
      </c>
      <c r="H30" s="14">
        <v>13029</v>
      </c>
    </row>
    <row r="31" spans="1:9" x14ac:dyDescent="0.35">
      <c r="A31" s="3">
        <v>7</v>
      </c>
      <c r="B31" s="1" t="s">
        <v>15</v>
      </c>
      <c r="C31" s="10">
        <v>45</v>
      </c>
      <c r="D31" s="10">
        <v>42.7</v>
      </c>
      <c r="E31" s="10">
        <v>3.7</v>
      </c>
      <c r="F31" s="10">
        <v>4</v>
      </c>
      <c r="G31" s="10">
        <v>4.5999999999999996</v>
      </c>
      <c r="H31" s="14">
        <v>74639</v>
      </c>
    </row>
    <row r="32" spans="1:9" x14ac:dyDescent="0.35">
      <c r="A32" s="3">
        <v>8</v>
      </c>
      <c r="B32" s="1" t="s">
        <v>16</v>
      </c>
      <c r="C32" s="10">
        <v>59.3</v>
      </c>
      <c r="D32" s="10">
        <v>31.8</v>
      </c>
      <c r="E32" s="10">
        <v>4</v>
      </c>
      <c r="F32" s="10">
        <v>0.2</v>
      </c>
      <c r="G32" s="10">
        <v>4.8</v>
      </c>
      <c r="H32" s="14">
        <v>23951</v>
      </c>
    </row>
    <row r="33" spans="1:8" x14ac:dyDescent="0.35">
      <c r="A33" s="3">
        <v>9</v>
      </c>
      <c r="B33" s="1" t="s">
        <v>17</v>
      </c>
      <c r="C33" s="10">
        <v>54.8</v>
      </c>
      <c r="D33" s="10">
        <v>37.9</v>
      </c>
      <c r="E33" s="10">
        <v>1</v>
      </c>
      <c r="F33" s="10">
        <v>0</v>
      </c>
      <c r="G33" s="10">
        <v>6.3</v>
      </c>
      <c r="H33" s="14">
        <v>19397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51.1</v>
      </c>
      <c r="D35" s="13">
        <v>38.799999999999997</v>
      </c>
      <c r="E35" s="13">
        <v>3.5</v>
      </c>
      <c r="F35" s="13">
        <v>1.8</v>
      </c>
      <c r="G35" s="13">
        <v>4.8</v>
      </c>
      <c r="H35" s="15">
        <v>179265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8708-7890-4972-B5A2-FF9BD5818524}">
  <dimension ref="A1:I38"/>
  <sheetViews>
    <sheetView topLeftCell="A13" zoomScale="85" zoomScaleNormal="85" workbookViewId="0">
      <selection activeCell="A13" sqref="A1:XFD1048576"/>
    </sheetView>
  </sheetViews>
  <sheetFormatPr defaultRowHeight="14.5" x14ac:dyDescent="0.35"/>
  <cols>
    <col min="2" max="2" width="49.453125" customWidth="1"/>
    <col min="3" max="3" width="25.08984375" customWidth="1"/>
    <col min="4" max="7" width="8.90625" bestFit="1" customWidth="1"/>
    <col min="8" max="9" width="9.36328125" bestFit="1" customWidth="1"/>
  </cols>
  <sheetData>
    <row r="1" spans="1:9" ht="15.5" x14ac:dyDescent="0.35">
      <c r="A1" s="20" t="s">
        <v>36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4">
      <c r="A2" s="21"/>
      <c r="B2" s="21"/>
      <c r="C2" s="1"/>
      <c r="D2" s="1"/>
      <c r="E2" s="1"/>
      <c r="F2" s="1"/>
      <c r="G2" s="1"/>
      <c r="H2" s="1"/>
      <c r="I2" s="1"/>
    </row>
    <row r="3" spans="1:9" ht="39.5" thickBot="1" x14ac:dyDescent="0.4">
      <c r="A3" s="5" t="s">
        <v>5</v>
      </c>
      <c r="B3" s="5"/>
      <c r="C3" s="5"/>
      <c r="D3" s="2" t="s">
        <v>0</v>
      </c>
      <c r="E3" s="2" t="s">
        <v>1</v>
      </c>
      <c r="F3" s="2" t="s">
        <v>2</v>
      </c>
      <c r="G3" s="2" t="s">
        <v>3</v>
      </c>
      <c r="H3" s="2" t="s">
        <v>6</v>
      </c>
      <c r="I3" s="2" t="s">
        <v>7</v>
      </c>
    </row>
    <row r="4" spans="1:9" x14ac:dyDescent="0.35">
      <c r="A4" s="3">
        <v>0</v>
      </c>
      <c r="B4" s="22" t="s">
        <v>8</v>
      </c>
      <c r="C4" s="22"/>
      <c r="D4" s="10">
        <v>54.4</v>
      </c>
      <c r="E4" s="10">
        <v>32.4</v>
      </c>
      <c r="F4" s="10">
        <v>10.199999999999999</v>
      </c>
      <c r="G4" s="10">
        <v>0.6</v>
      </c>
      <c r="H4" s="10">
        <v>2.2999999999999998</v>
      </c>
      <c r="I4" s="11">
        <v>11490</v>
      </c>
    </row>
    <row r="5" spans="1:9" x14ac:dyDescent="0.35">
      <c r="A5" s="3">
        <v>1</v>
      </c>
      <c r="B5" s="19" t="s">
        <v>9</v>
      </c>
      <c r="C5" s="19"/>
      <c r="D5" s="10">
        <v>17.100000000000001</v>
      </c>
      <c r="E5" s="10">
        <v>61.8</v>
      </c>
      <c r="F5" s="10">
        <v>9.6</v>
      </c>
      <c r="G5" s="10">
        <v>0.1</v>
      </c>
      <c r="H5" s="10">
        <v>11.5</v>
      </c>
      <c r="I5" s="11">
        <v>1669</v>
      </c>
    </row>
    <row r="6" spans="1:9" x14ac:dyDescent="0.35">
      <c r="A6" s="3">
        <v>2</v>
      </c>
      <c r="B6" s="19" t="s">
        <v>10</v>
      </c>
      <c r="C6" s="19"/>
      <c r="D6" s="10">
        <v>68.8</v>
      </c>
      <c r="E6" s="10">
        <v>21.6</v>
      </c>
      <c r="F6" s="10">
        <v>4.5</v>
      </c>
      <c r="G6" s="10">
        <v>2.2999999999999998</v>
      </c>
      <c r="H6" s="10">
        <v>2.9</v>
      </c>
      <c r="I6" s="11">
        <v>4951</v>
      </c>
    </row>
    <row r="7" spans="1:9" x14ac:dyDescent="0.35">
      <c r="A7" s="3">
        <v>3</v>
      </c>
      <c r="B7" s="19" t="s">
        <v>11</v>
      </c>
      <c r="C7" s="19"/>
      <c r="D7" s="10">
        <v>91</v>
      </c>
      <c r="E7" s="10">
        <v>8.8000000000000007</v>
      </c>
      <c r="F7" s="10">
        <v>0.2</v>
      </c>
      <c r="G7" s="10">
        <v>0</v>
      </c>
      <c r="H7" s="10">
        <v>0</v>
      </c>
      <c r="I7" s="11">
        <v>39175</v>
      </c>
    </row>
    <row r="8" spans="1:9" x14ac:dyDescent="0.35">
      <c r="A8" s="3">
        <v>4</v>
      </c>
      <c r="B8" s="19" t="s">
        <v>12</v>
      </c>
      <c r="C8" s="19"/>
      <c r="D8" s="10">
        <v>90.7</v>
      </c>
      <c r="E8" s="10">
        <v>5.6</v>
      </c>
      <c r="F8" s="10">
        <v>2.8</v>
      </c>
      <c r="G8" s="10">
        <v>0</v>
      </c>
      <c r="H8" s="10">
        <v>0.8</v>
      </c>
      <c r="I8" s="11">
        <v>452</v>
      </c>
    </row>
    <row r="9" spans="1:9" x14ac:dyDescent="0.35">
      <c r="A9" s="3">
        <v>5</v>
      </c>
      <c r="B9" s="19" t="s">
        <v>13</v>
      </c>
      <c r="C9" s="19"/>
      <c r="D9" s="10">
        <v>59.2</v>
      </c>
      <c r="E9" s="10">
        <v>24.6</v>
      </c>
      <c r="F9" s="10">
        <v>10.9</v>
      </c>
      <c r="G9" s="10">
        <v>0.2</v>
      </c>
      <c r="H9" s="10">
        <v>5</v>
      </c>
      <c r="I9" s="11">
        <v>15148</v>
      </c>
    </row>
    <row r="10" spans="1:9" x14ac:dyDescent="0.35">
      <c r="A10" s="3">
        <v>6</v>
      </c>
      <c r="B10" s="19" t="s">
        <v>14</v>
      </c>
      <c r="C10" s="19"/>
      <c r="D10" s="10">
        <v>68.599999999999994</v>
      </c>
      <c r="E10" s="10">
        <v>22.5</v>
      </c>
      <c r="F10" s="10">
        <v>5.8</v>
      </c>
      <c r="G10" s="10">
        <v>0.1</v>
      </c>
      <c r="H10" s="10">
        <v>2.9</v>
      </c>
      <c r="I10" s="11">
        <v>23637</v>
      </c>
    </row>
    <row r="11" spans="1:9" x14ac:dyDescent="0.35">
      <c r="A11" s="3">
        <v>7</v>
      </c>
      <c r="B11" s="19" t="s">
        <v>15</v>
      </c>
      <c r="C11" s="19"/>
      <c r="D11" s="10">
        <v>62.8</v>
      </c>
      <c r="E11" s="10">
        <v>25.2</v>
      </c>
      <c r="F11" s="10">
        <v>7.4</v>
      </c>
      <c r="G11" s="10">
        <v>0.4</v>
      </c>
      <c r="H11" s="10">
        <v>4.2</v>
      </c>
      <c r="I11" s="11">
        <v>74335</v>
      </c>
    </row>
    <row r="12" spans="1:9" x14ac:dyDescent="0.35">
      <c r="A12" s="3">
        <v>8</v>
      </c>
      <c r="B12" s="19" t="s">
        <v>16</v>
      </c>
      <c r="C12" s="19"/>
      <c r="D12" s="10">
        <v>60.8</v>
      </c>
      <c r="E12" s="10">
        <v>30.5</v>
      </c>
      <c r="F12" s="10">
        <v>4.7</v>
      </c>
      <c r="G12" s="10">
        <v>0.3</v>
      </c>
      <c r="H12" s="10">
        <v>3.7</v>
      </c>
      <c r="I12" s="11">
        <v>41498</v>
      </c>
    </row>
    <row r="13" spans="1:9" x14ac:dyDescent="0.35">
      <c r="A13" s="3">
        <v>9</v>
      </c>
      <c r="B13" s="19" t="s">
        <v>17</v>
      </c>
      <c r="C13" s="19"/>
      <c r="D13" s="10">
        <v>67.900000000000006</v>
      </c>
      <c r="E13" s="10">
        <v>0.8</v>
      </c>
      <c r="F13" s="10">
        <v>0.1</v>
      </c>
      <c r="G13" s="10">
        <v>28.3</v>
      </c>
      <c r="H13" s="10">
        <v>2.8</v>
      </c>
      <c r="I13" s="11">
        <v>24950</v>
      </c>
    </row>
    <row r="14" spans="1:9" x14ac:dyDescent="0.35">
      <c r="A14" s="3"/>
      <c r="B14" s="24"/>
      <c r="C14" s="24"/>
      <c r="D14" s="12"/>
      <c r="E14" s="12"/>
      <c r="F14" s="12"/>
      <c r="G14" s="12"/>
      <c r="H14" s="12"/>
      <c r="I14" s="11"/>
    </row>
    <row r="15" spans="1:9" ht="15" thickBot="1" x14ac:dyDescent="0.4">
      <c r="A15" s="4" t="s">
        <v>24</v>
      </c>
      <c r="B15" s="25"/>
      <c r="C15" s="25"/>
      <c r="D15" s="13">
        <v>67.400000000000006</v>
      </c>
      <c r="E15" s="13">
        <v>21.1</v>
      </c>
      <c r="F15" s="13">
        <v>5.0999999999999996</v>
      </c>
      <c r="G15" s="13">
        <v>3.3</v>
      </c>
      <c r="H15" s="13">
        <v>3.1</v>
      </c>
      <c r="I15" s="13">
        <v>237305</v>
      </c>
    </row>
    <row r="16" spans="1:9" x14ac:dyDescent="0.35">
      <c r="A16" s="26" t="s">
        <v>18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35">
      <c r="A17" s="23" t="s">
        <v>19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35">
      <c r="A18" s="27" t="s">
        <v>20</v>
      </c>
      <c r="B18" s="27"/>
      <c r="C18" s="27"/>
      <c r="D18" s="27"/>
      <c r="E18" s="27"/>
      <c r="F18" s="27"/>
      <c r="G18" s="27"/>
      <c r="H18" s="27"/>
      <c r="I18" s="27"/>
    </row>
    <row r="21" spans="1:9" ht="15.5" x14ac:dyDescent="0.35">
      <c r="A21" s="20" t="s">
        <v>37</v>
      </c>
      <c r="B21" s="20"/>
      <c r="C21" s="20"/>
      <c r="D21" s="20"/>
      <c r="E21" s="20"/>
      <c r="F21" s="20"/>
      <c r="G21" s="20"/>
      <c r="H21" s="20"/>
    </row>
    <row r="22" spans="1:9" ht="15" thickBot="1" x14ac:dyDescent="0.4">
      <c r="A22" s="21"/>
      <c r="B22" s="21"/>
      <c r="C22" s="21"/>
      <c r="D22" s="21"/>
      <c r="E22" s="21"/>
      <c r="F22" s="21"/>
      <c r="G22" s="21"/>
      <c r="H22" s="21"/>
    </row>
    <row r="23" spans="1:9" ht="42.5" thickBot="1" x14ac:dyDescent="0.4">
      <c r="A23" s="7" t="s">
        <v>5</v>
      </c>
      <c r="B23" s="7"/>
      <c r="C23" s="6" t="s">
        <v>0</v>
      </c>
      <c r="D23" s="6" t="s">
        <v>1</v>
      </c>
      <c r="E23" s="6" t="s">
        <v>2</v>
      </c>
      <c r="F23" s="6" t="s">
        <v>25</v>
      </c>
      <c r="G23" s="6" t="s">
        <v>6</v>
      </c>
      <c r="H23" s="6" t="s">
        <v>7</v>
      </c>
    </row>
    <row r="24" spans="1:9" x14ac:dyDescent="0.35">
      <c r="A24" s="3">
        <v>0</v>
      </c>
      <c r="B24" s="1" t="s">
        <v>8</v>
      </c>
      <c r="C24" s="10">
        <v>21.7</v>
      </c>
      <c r="D24" s="10">
        <v>63</v>
      </c>
      <c r="E24" s="10">
        <v>10.5</v>
      </c>
      <c r="F24" s="10">
        <v>0.1</v>
      </c>
      <c r="G24" s="10">
        <v>4.7</v>
      </c>
      <c r="H24" s="14">
        <v>4003</v>
      </c>
    </row>
    <row r="25" spans="1:9" x14ac:dyDescent="0.35">
      <c r="A25" s="3">
        <v>1</v>
      </c>
      <c r="B25" s="1" t="s">
        <v>9</v>
      </c>
      <c r="C25" s="10">
        <v>25.7</v>
      </c>
      <c r="D25" s="10">
        <v>55.6</v>
      </c>
      <c r="E25" s="10">
        <v>3.5</v>
      </c>
      <c r="F25" s="10">
        <v>0.3</v>
      </c>
      <c r="G25" s="10">
        <v>14.8</v>
      </c>
      <c r="H25" s="14">
        <v>4829</v>
      </c>
    </row>
    <row r="26" spans="1:9" x14ac:dyDescent="0.35">
      <c r="A26" s="3">
        <v>2</v>
      </c>
      <c r="B26" s="1" t="s">
        <v>10</v>
      </c>
      <c r="C26" s="10">
        <v>31.6</v>
      </c>
      <c r="D26" s="10">
        <v>67.3</v>
      </c>
      <c r="E26" s="10">
        <v>0.8</v>
      </c>
      <c r="F26" s="10">
        <v>0.2</v>
      </c>
      <c r="G26" s="10">
        <v>0.1</v>
      </c>
      <c r="H26" s="14">
        <v>4646</v>
      </c>
    </row>
    <row r="27" spans="1:9" x14ac:dyDescent="0.35">
      <c r="A27" s="3">
        <v>3</v>
      </c>
      <c r="B27" s="1" t="s">
        <v>11</v>
      </c>
      <c r="C27" s="10">
        <v>29</v>
      </c>
      <c r="D27" s="10">
        <v>70.900000000000006</v>
      </c>
      <c r="E27" s="10">
        <v>0.1</v>
      </c>
      <c r="F27" s="10">
        <v>0</v>
      </c>
      <c r="G27" s="10">
        <v>0</v>
      </c>
      <c r="H27" s="14">
        <v>11132</v>
      </c>
    </row>
    <row r="28" spans="1:9" x14ac:dyDescent="0.35">
      <c r="A28" s="3">
        <v>4</v>
      </c>
      <c r="B28" s="1" t="s">
        <v>12</v>
      </c>
      <c r="C28" s="10">
        <v>20</v>
      </c>
      <c r="D28" s="10">
        <v>42.3</v>
      </c>
      <c r="E28" s="10">
        <v>26.6</v>
      </c>
      <c r="F28" s="10">
        <v>7.2</v>
      </c>
      <c r="G28" s="10">
        <v>3.9</v>
      </c>
      <c r="H28" s="14">
        <v>78</v>
      </c>
    </row>
    <row r="29" spans="1:9" x14ac:dyDescent="0.35">
      <c r="A29" s="3">
        <v>5</v>
      </c>
      <c r="B29" s="1" t="s">
        <v>13</v>
      </c>
      <c r="C29" s="10">
        <v>43.4</v>
      </c>
      <c r="D29" s="10">
        <v>43.1</v>
      </c>
      <c r="E29" s="10">
        <v>4.7</v>
      </c>
      <c r="F29" s="10">
        <v>1.1000000000000001</v>
      </c>
      <c r="G29" s="10">
        <v>7.6</v>
      </c>
      <c r="H29" s="14">
        <v>25135</v>
      </c>
    </row>
    <row r="30" spans="1:9" x14ac:dyDescent="0.35">
      <c r="A30" s="3">
        <v>6</v>
      </c>
      <c r="B30" s="1" t="s">
        <v>14</v>
      </c>
      <c r="C30" s="10">
        <v>38.1</v>
      </c>
      <c r="D30" s="10">
        <v>54.4</v>
      </c>
      <c r="E30" s="10">
        <v>5.7</v>
      </c>
      <c r="F30" s="10">
        <v>0</v>
      </c>
      <c r="G30" s="10">
        <v>1.7</v>
      </c>
      <c r="H30" s="14">
        <v>13666</v>
      </c>
    </row>
    <row r="31" spans="1:9" x14ac:dyDescent="0.35">
      <c r="A31" s="3">
        <v>7</v>
      </c>
      <c r="B31" s="1" t="s">
        <v>15</v>
      </c>
      <c r="C31" s="10">
        <v>49.6</v>
      </c>
      <c r="D31" s="10">
        <v>36.4</v>
      </c>
      <c r="E31" s="10">
        <v>4.0999999999999996</v>
      </c>
      <c r="F31" s="10">
        <v>4.5</v>
      </c>
      <c r="G31" s="10">
        <v>5.4</v>
      </c>
      <c r="H31" s="14">
        <v>75055</v>
      </c>
    </row>
    <row r="32" spans="1:9" x14ac:dyDescent="0.35">
      <c r="A32" s="3">
        <v>8</v>
      </c>
      <c r="B32" s="1" t="s">
        <v>16</v>
      </c>
      <c r="C32" s="10">
        <v>32.5</v>
      </c>
      <c r="D32" s="10">
        <v>57.7</v>
      </c>
      <c r="E32" s="10">
        <v>4.0999999999999996</v>
      </c>
      <c r="F32" s="10">
        <v>0.3</v>
      </c>
      <c r="G32" s="10">
        <v>5.4</v>
      </c>
      <c r="H32" s="14">
        <v>23843</v>
      </c>
    </row>
    <row r="33" spans="1:8" x14ac:dyDescent="0.35">
      <c r="A33" s="3">
        <v>9</v>
      </c>
      <c r="B33" s="1" t="s">
        <v>17</v>
      </c>
      <c r="C33" s="10">
        <v>60</v>
      </c>
      <c r="D33" s="10">
        <v>29.8</v>
      </c>
      <c r="E33" s="10">
        <v>1.2</v>
      </c>
      <c r="F33" s="10" t="s">
        <v>26</v>
      </c>
      <c r="G33" s="10">
        <v>9</v>
      </c>
      <c r="H33" s="14">
        <v>29887</v>
      </c>
    </row>
    <row r="34" spans="1:8" x14ac:dyDescent="0.35">
      <c r="A34" s="3"/>
      <c r="B34" s="3"/>
      <c r="C34" s="12"/>
      <c r="D34" s="12"/>
      <c r="E34" s="12"/>
      <c r="F34" s="12"/>
      <c r="G34" s="12"/>
      <c r="H34" s="14"/>
    </row>
    <row r="35" spans="1:8" ht="15" thickBot="1" x14ac:dyDescent="0.4">
      <c r="A35" s="8" t="s">
        <v>24</v>
      </c>
      <c r="B35" s="8"/>
      <c r="C35" s="13">
        <v>44.7</v>
      </c>
      <c r="D35" s="13">
        <v>44</v>
      </c>
      <c r="E35" s="13">
        <v>3.7</v>
      </c>
      <c r="F35" s="13">
        <v>2</v>
      </c>
      <c r="G35" s="13">
        <v>5.8</v>
      </c>
      <c r="H35" s="15">
        <v>192273</v>
      </c>
    </row>
    <row r="36" spans="1:8" x14ac:dyDescent="0.35">
      <c r="A36" s="26" t="s">
        <v>18</v>
      </c>
      <c r="B36" s="26"/>
      <c r="C36" s="26"/>
      <c r="D36" s="26"/>
      <c r="E36" s="26"/>
      <c r="F36" s="26"/>
      <c r="G36" s="26"/>
      <c r="H36" s="26"/>
    </row>
    <row r="37" spans="1:8" x14ac:dyDescent="0.35">
      <c r="A37" s="23" t="s">
        <v>23</v>
      </c>
      <c r="B37" s="23"/>
      <c r="C37" s="23"/>
      <c r="D37" s="23"/>
      <c r="E37" s="23"/>
      <c r="F37" s="23"/>
      <c r="G37" s="23"/>
      <c r="H37" s="23"/>
    </row>
    <row r="38" spans="1:8" x14ac:dyDescent="0.35">
      <c r="A38" s="27" t="s">
        <v>20</v>
      </c>
      <c r="B38" s="27"/>
      <c r="C38" s="27"/>
      <c r="D38" s="27"/>
      <c r="E38" s="27"/>
      <c r="F38" s="27"/>
      <c r="G38" s="27"/>
      <c r="H38" s="27"/>
    </row>
  </sheetData>
  <mergeCells count="22">
    <mergeCell ref="A1:I1"/>
    <mergeCell ref="A2:B2"/>
    <mergeCell ref="B4:C4"/>
    <mergeCell ref="B5:C5"/>
    <mergeCell ref="B6:C6"/>
    <mergeCell ref="A18:I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16:I16"/>
    <mergeCell ref="A17:I17"/>
    <mergeCell ref="A38:H38"/>
    <mergeCell ref="A21:H21"/>
    <mergeCell ref="A22:H22"/>
    <mergeCell ref="A36:H36"/>
    <mergeCell ref="A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Charts</vt:lpstr>
      <vt:lpstr>Non-EU Export Summary</vt:lpstr>
      <vt:lpstr>Non-EU Import Summary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Currency of Invoice chart data</dc:title>
  <dc:creator>Luc Elsby</dc:creator>
  <cp:lastModifiedBy>Luc Elsby</cp:lastModifiedBy>
  <dcterms:created xsi:type="dcterms:W3CDTF">2022-05-13T13:26:03Z</dcterms:created>
  <dcterms:modified xsi:type="dcterms:W3CDTF">2023-01-21T10:49:47Z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2022-05-13T14:00:28Z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767062a8-dc24-47b4-b7e4-712eff16edbb</vt:lpwstr>
  </property>
  <property fmtid="{D5CDD505-2E9C-101B-9397-08002B2CF9AE}" pid="8" name="MSIP_Label_f9af038e-07b4-4369-a678-c835687cb272_ContentBits">
    <vt:lpwstr>2</vt:lpwstr>
  </property>
</Properties>
</file>