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Z47" i="1" l="1"/>
  <c r="Z50" i="1"/>
  <c r="Y47" i="1"/>
  <c r="X47" i="1"/>
  <c r="X50" i="1"/>
  <c r="X59" i="1"/>
  <c r="X53" i="1"/>
  <c r="Z77" i="1" l="1"/>
  <c r="Y77" i="1"/>
  <c r="Y71" i="1" s="1"/>
  <c r="Y65" i="1" s="1"/>
  <c r="Y59" i="1" s="1"/>
  <c r="Y53" i="1" s="1"/>
  <c r="Y50" i="1" s="1"/>
  <c r="Y41" i="1" s="1"/>
  <c r="Y35" i="1" s="1"/>
  <c r="Y29" i="1" s="1"/>
  <c r="Y23" i="1" s="1"/>
  <c r="Y17" i="1" s="1"/>
  <c r="Y11" i="1" s="1"/>
  <c r="Y5" i="1" s="1"/>
  <c r="X77" i="1"/>
  <c r="X71" i="1" s="1"/>
  <c r="W77" i="1"/>
  <c r="V77" i="1"/>
  <c r="U77" i="1"/>
  <c r="B77" i="1"/>
  <c r="Z76" i="1"/>
  <c r="Y76" i="1"/>
  <c r="X76" i="1"/>
  <c r="Z75" i="1"/>
  <c r="Z71" i="1" s="1"/>
  <c r="Z65" i="1" s="1"/>
  <c r="Z59" i="1" s="1"/>
  <c r="Z53" i="1" s="1"/>
  <c r="Z41" i="1" s="1"/>
  <c r="Z35" i="1" s="1"/>
  <c r="Z29" i="1" s="1"/>
  <c r="Z23" i="1" s="1"/>
  <c r="Z17" i="1" s="1"/>
  <c r="Z11" i="1" s="1"/>
  <c r="Z5" i="1" s="1"/>
  <c r="Y75" i="1"/>
  <c r="X75" i="1"/>
  <c r="H75" i="1"/>
  <c r="Z73" i="1"/>
  <c r="Y73" i="1"/>
  <c r="H73" i="1"/>
  <c r="X73" i="1" s="1"/>
  <c r="Z72" i="1"/>
  <c r="Y72" i="1"/>
  <c r="X72" i="1"/>
  <c r="W71" i="1"/>
  <c r="V71" i="1"/>
  <c r="U71" i="1"/>
  <c r="Z70" i="1"/>
  <c r="Y70" i="1"/>
  <c r="X70" i="1"/>
  <c r="Z69" i="1"/>
  <c r="Y69" i="1"/>
  <c r="H69" i="1"/>
  <c r="X69" i="1" s="1"/>
  <c r="Z67" i="1"/>
  <c r="Y67" i="1"/>
  <c r="X67" i="1"/>
  <c r="H67" i="1"/>
  <c r="Z66" i="1"/>
  <c r="Y66" i="1"/>
  <c r="H66" i="1"/>
  <c r="X66" i="1" s="1"/>
  <c r="W65" i="1"/>
  <c r="V65" i="1"/>
  <c r="U65" i="1"/>
  <c r="B65" i="1"/>
  <c r="Z64" i="1"/>
  <c r="Y64" i="1"/>
  <c r="X64" i="1"/>
  <c r="Z63" i="1"/>
  <c r="Y63" i="1"/>
  <c r="H63" i="1"/>
  <c r="X63" i="1" s="1"/>
  <c r="Z61" i="1"/>
  <c r="Y61" i="1"/>
  <c r="X61" i="1"/>
  <c r="H61" i="1"/>
  <c r="Z60" i="1"/>
  <c r="Y60" i="1"/>
  <c r="X60" i="1"/>
  <c r="W59" i="1"/>
  <c r="V59" i="1"/>
  <c r="U59" i="1"/>
  <c r="B59" i="1"/>
  <c r="Z58" i="1"/>
  <c r="Y58" i="1"/>
  <c r="X58" i="1"/>
  <c r="Z57" i="1"/>
  <c r="Y57" i="1"/>
  <c r="H57" i="1"/>
  <c r="X57" i="1" s="1"/>
  <c r="Z55" i="1"/>
  <c r="Y55" i="1"/>
  <c r="H55" i="1"/>
  <c r="X55" i="1" s="1"/>
  <c r="Z54" i="1"/>
  <c r="Y54" i="1"/>
  <c r="X54" i="1"/>
  <c r="AA53" i="1"/>
  <c r="W53" i="1"/>
  <c r="V53" i="1"/>
  <c r="U53" i="1"/>
  <c r="B53" i="1"/>
  <c r="Z52" i="1"/>
  <c r="Y52" i="1"/>
  <c r="H52" i="1"/>
  <c r="X52" i="1" s="1"/>
  <c r="Z51" i="1"/>
  <c r="Y51" i="1"/>
  <c r="X51" i="1"/>
  <c r="H51" i="1"/>
  <c r="W50" i="1"/>
  <c r="V50" i="1"/>
  <c r="U50" i="1"/>
  <c r="Z49" i="1"/>
  <c r="Y49" i="1"/>
  <c r="X49" i="1"/>
  <c r="H49" i="1"/>
  <c r="Z48" i="1"/>
  <c r="Y48" i="1"/>
  <c r="X48" i="1"/>
  <c r="AA47" i="1"/>
  <c r="W47" i="1"/>
  <c r="V47" i="1"/>
  <c r="U47" i="1"/>
  <c r="B47" i="1"/>
  <c r="Z46" i="1"/>
  <c r="Y46" i="1"/>
  <c r="X46" i="1"/>
  <c r="Z45" i="1"/>
  <c r="Y45" i="1"/>
  <c r="H45" i="1"/>
  <c r="X45" i="1" s="1"/>
  <c r="Z43" i="1"/>
  <c r="Y43" i="1"/>
  <c r="X43" i="1"/>
  <c r="H43" i="1"/>
  <c r="Z42" i="1"/>
  <c r="Y42" i="1"/>
  <c r="X42" i="1"/>
  <c r="AA41" i="1"/>
  <c r="W41" i="1"/>
  <c r="V41" i="1"/>
  <c r="U41" i="1"/>
  <c r="B41" i="1"/>
  <c r="Z40" i="1"/>
  <c r="Y40" i="1"/>
  <c r="X40" i="1"/>
  <c r="Z39" i="1"/>
  <c r="Y39" i="1"/>
  <c r="X39" i="1"/>
  <c r="H39" i="1"/>
  <c r="Z37" i="1"/>
  <c r="Y37" i="1"/>
  <c r="H37" i="1"/>
  <c r="X37" i="1" s="1"/>
  <c r="Z36" i="1"/>
  <c r="Y36" i="1"/>
  <c r="X36" i="1"/>
  <c r="H36" i="1"/>
  <c r="AA35" i="1"/>
  <c r="W35" i="1"/>
  <c r="V35" i="1"/>
  <c r="U35" i="1"/>
  <c r="B35" i="1"/>
  <c r="Z34" i="1"/>
  <c r="Y34" i="1"/>
  <c r="H34" i="1"/>
  <c r="X34" i="1" s="1"/>
  <c r="Z33" i="1"/>
  <c r="Y33" i="1"/>
  <c r="X33" i="1"/>
  <c r="H33" i="1"/>
  <c r="Z31" i="1"/>
  <c r="Y31" i="1"/>
  <c r="H31" i="1"/>
  <c r="X31" i="1" s="1"/>
  <c r="Z30" i="1"/>
  <c r="Y30" i="1"/>
  <c r="X30" i="1"/>
  <c r="AA29" i="1"/>
  <c r="W29" i="1"/>
  <c r="V29" i="1"/>
  <c r="U29" i="1"/>
  <c r="B29" i="1"/>
  <c r="Z28" i="1"/>
  <c r="Y28" i="1"/>
  <c r="H28" i="1"/>
  <c r="X28" i="1" s="1"/>
  <c r="Z27" i="1"/>
  <c r="Y27" i="1"/>
  <c r="H27" i="1"/>
  <c r="X27" i="1" s="1"/>
  <c r="Z25" i="1"/>
  <c r="Y25" i="1"/>
  <c r="H25" i="1"/>
  <c r="X25" i="1" s="1"/>
  <c r="Z24" i="1"/>
  <c r="Y24" i="1"/>
  <c r="H24" i="1"/>
  <c r="X24" i="1" s="1"/>
  <c r="AA23" i="1"/>
  <c r="W23" i="1"/>
  <c r="V23" i="1"/>
  <c r="U23" i="1"/>
  <c r="B23" i="1"/>
  <c r="Z22" i="1"/>
  <c r="Y22" i="1"/>
  <c r="H22" i="1"/>
  <c r="X22" i="1" s="1"/>
  <c r="Z21" i="1"/>
  <c r="Y21" i="1"/>
  <c r="H21" i="1"/>
  <c r="X21" i="1" s="1"/>
  <c r="Z19" i="1"/>
  <c r="Y19" i="1"/>
  <c r="H19" i="1"/>
  <c r="X19" i="1" s="1"/>
  <c r="Z18" i="1"/>
  <c r="Y18" i="1"/>
  <c r="H18" i="1"/>
  <c r="X18" i="1" s="1"/>
  <c r="AA17" i="1"/>
  <c r="W17" i="1"/>
  <c r="V17" i="1"/>
  <c r="U17" i="1"/>
  <c r="B17" i="1"/>
  <c r="Z16" i="1"/>
  <c r="Y16" i="1"/>
  <c r="X16" i="1"/>
  <c r="Z15" i="1"/>
  <c r="Y15" i="1"/>
  <c r="H15" i="1"/>
  <c r="X15" i="1" s="1"/>
  <c r="Z13" i="1"/>
  <c r="Y13" i="1"/>
  <c r="H13" i="1"/>
  <c r="X13" i="1" s="1"/>
  <c r="Z12" i="1"/>
  <c r="Y12" i="1"/>
  <c r="X12" i="1"/>
  <c r="AA11" i="1"/>
  <c r="W11" i="1"/>
  <c r="V11" i="1"/>
  <c r="U11" i="1"/>
  <c r="B11" i="1"/>
  <c r="Z10" i="1"/>
  <c r="Y10" i="1"/>
  <c r="X10" i="1"/>
  <c r="Z9" i="1"/>
  <c r="Y9" i="1"/>
  <c r="X9" i="1"/>
  <c r="Z7" i="1"/>
  <c r="Y7" i="1"/>
  <c r="X7" i="1"/>
  <c r="Z6" i="1"/>
  <c r="Y6" i="1"/>
  <c r="X6" i="1"/>
  <c r="AA5" i="1"/>
  <c r="W5" i="1"/>
  <c r="V5" i="1"/>
  <c r="U5" i="1"/>
  <c r="B5" i="1"/>
  <c r="X65" i="1" l="1"/>
  <c r="X41" i="1" s="1"/>
  <c r="X35" i="1" s="1"/>
  <c r="X29" i="1" s="1"/>
  <c r="X23" i="1" s="1"/>
  <c r="X17" i="1" s="1"/>
  <c r="X11" i="1" s="1"/>
  <c r="X5" i="1" s="1"/>
</calcChain>
</file>

<file path=xl/sharedStrings.xml><?xml version="1.0" encoding="utf-8"?>
<sst xmlns="http://schemas.openxmlformats.org/spreadsheetml/2006/main" count="49" uniqueCount="32">
  <si>
    <t>SR 528/BEACHLINE EAST</t>
  </si>
  <si>
    <t>2010 (PSWADT in TBRPM v8.1)</t>
  </si>
  <si>
    <t>COSITE</t>
  </si>
  <si>
    <t>Quality Check</t>
  </si>
  <si>
    <t>Model</t>
  </si>
  <si>
    <t>Model PSWADT</t>
  </si>
  <si>
    <t>AM - PEAK</t>
  </si>
  <si>
    <t>Mid-Day</t>
  </si>
  <si>
    <t>PM - PEAK</t>
  </si>
  <si>
    <t>Evening</t>
  </si>
  <si>
    <t>Direction / TOD Counts Check</t>
  </si>
  <si>
    <t>Ramp Balance Check</t>
  </si>
  <si>
    <t>FTI 2010</t>
  </si>
  <si>
    <t>AADT</t>
  </si>
  <si>
    <t>Total</t>
  </si>
  <si>
    <t>SB</t>
  </si>
  <si>
    <t>NB</t>
  </si>
  <si>
    <t>Bruce B Down</t>
  </si>
  <si>
    <t>Fletcher</t>
  </si>
  <si>
    <t>Fowler</t>
  </si>
  <si>
    <t>I-4</t>
  </si>
  <si>
    <t>MLK</t>
  </si>
  <si>
    <t>SR 60</t>
  </si>
  <si>
    <t>Crosstown</t>
  </si>
  <si>
    <t>US 301</t>
  </si>
  <si>
    <t>Gibsonton Dr</t>
  </si>
  <si>
    <t>Big Bend Rd</t>
  </si>
  <si>
    <t>Ramp</t>
  </si>
  <si>
    <t>Loop Ramp</t>
  </si>
  <si>
    <t>College Ave</t>
  </si>
  <si>
    <t>Moccasin Wallow Rd</t>
  </si>
  <si>
    <t>I-275 South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</si>
</sst>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/>
      <top/>
      <bottom style="thick">
        <color indexed="64"/>
      </bottom>
      <diagonal style="thick">
        <color indexed="64"/>
      </diagonal>
    </border>
    <border>
      <left style="thick">
        <color auto="1"/>
      </left>
      <right style="thick">
        <color auto="1"/>
      </right>
      <top/>
      <bottom style="thick">
        <color indexed="64"/>
      </bottom>
      <diagonal/>
    </border>
    <border diagonalDown="1">
      <left/>
      <right/>
      <top/>
      <bottom style="thick">
        <color indexed="64"/>
      </bottom>
      <diagonal style="thick">
        <color indexed="64"/>
      </diagonal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 diagonalDown="1">
      <left/>
      <right/>
      <top/>
      <bottom/>
      <diagonal style="thick">
        <color indexed="64"/>
      </diagonal>
    </border>
    <border diagonalUp="1">
      <left/>
      <right/>
      <top/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 diagonalDown="1">
      <left/>
      <right/>
      <top style="thick">
        <color indexed="64"/>
      </top>
      <bottom/>
      <diagonal style="thick">
        <color indexed="64"/>
      </diagonal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 diagonalUp="1">
      <left/>
      <right/>
      <top style="thick">
        <color indexed="64"/>
      </top>
      <bottom/>
      <diagonal style="thick">
        <color indexed="64"/>
      </diagonal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/>
      <bottom style="double">
        <color auto="1"/>
      </bottom>
      <diagonal/>
    </border>
    <border>
      <left/>
      <right style="double">
        <color indexed="64"/>
      </right>
      <top/>
      <bottom style="double">
        <color auto="1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0" fontId="1" fillId="0" borderId="0"/>
    <xf numFmtId="0" fontId="7" fillId="0" borderId="0"/>
    <xf numFmtId="164" fontId="5" fillId="0" borderId="0"/>
  </cellStyleXfs>
  <cellXfs count="115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3" fillId="0" borderId="0" xfId="4" applyFont="1" applyBorder="1" applyAlignment="1">
      <alignment horizontal="center" vertical="center"/>
    </xf>
    <xf numFmtId="0" fontId="1" fillId="0" borderId="17" xfId="3" applyBorder="1"/>
    <xf numFmtId="0" fontId="1" fillId="0" borderId="18" xfId="3" applyBorder="1"/>
    <xf numFmtId="0" fontId="1" fillId="0" borderId="19" xfId="3" applyBorder="1"/>
    <xf numFmtId="0" fontId="8" fillId="0" borderId="1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6" fillId="0" borderId="21" xfId="0" applyNumberFormat="1" applyFont="1" applyFill="1" applyBorder="1" applyAlignment="1" applyProtection="1">
      <alignment vertical="center"/>
    </xf>
    <xf numFmtId="0" fontId="6" fillId="0" borderId="22" xfId="0" applyNumberFormat="1" applyFont="1" applyFill="1" applyBorder="1" applyAlignment="1" applyProtection="1">
      <alignment vertical="center"/>
    </xf>
    <xf numFmtId="3" fontId="9" fillId="2" borderId="11" xfId="0" applyNumberFormat="1" applyFont="1" applyFill="1" applyBorder="1" applyAlignment="1">
      <alignment horizontal="center" vertical="center"/>
    </xf>
    <xf numFmtId="3" fontId="9" fillId="2" borderId="23" xfId="0" applyNumberFormat="1" applyFont="1" applyFill="1" applyBorder="1" applyAlignment="1">
      <alignment horizontal="center" vertical="center"/>
    </xf>
    <xf numFmtId="3" fontId="9" fillId="2" borderId="24" xfId="0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5" fontId="9" fillId="2" borderId="6" xfId="1" applyNumberFormat="1" applyFont="1" applyFill="1" applyBorder="1"/>
    <xf numFmtId="3" fontId="6" fillId="0" borderId="10" xfId="5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21" xfId="0" applyNumberFormat="1" applyFont="1" applyFill="1" applyBorder="1" applyAlignment="1" applyProtection="1">
      <alignment vertical="center"/>
    </xf>
    <xf numFmtId="0" fontId="3" fillId="0" borderId="22" xfId="0" applyNumberFormat="1" applyFont="1" applyFill="1" applyBorder="1" applyAlignment="1" applyProtection="1">
      <alignment vertical="center"/>
    </xf>
    <xf numFmtId="3" fontId="4" fillId="0" borderId="25" xfId="0" applyNumberFormat="1" applyFont="1" applyBorder="1" applyAlignment="1">
      <alignment horizontal="center" vertical="center"/>
    </xf>
    <xf numFmtId="3" fontId="4" fillId="0" borderId="26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1" fontId="4" fillId="0" borderId="25" xfId="0" applyNumberFormat="1" applyFont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0" fontId="0" fillId="0" borderId="14" xfId="0" applyBorder="1"/>
    <xf numFmtId="0" fontId="6" fillId="0" borderId="10" xfId="0" applyNumberFormat="1" applyFont="1" applyFill="1" applyBorder="1" applyAlignment="1">
      <alignment horizontal="center" vertical="center" wrapText="1"/>
    </xf>
    <xf numFmtId="3" fontId="3" fillId="0" borderId="28" xfId="0" applyNumberFormat="1" applyFont="1" applyFill="1" applyBorder="1" applyAlignment="1">
      <alignment horizontal="center" vertical="center"/>
    </xf>
    <xf numFmtId="3" fontId="3" fillId="0" borderId="29" xfId="0" applyNumberFormat="1" applyFont="1" applyFill="1" applyBorder="1" applyAlignment="1">
      <alignment horizontal="center" vertical="center"/>
    </xf>
    <xf numFmtId="3" fontId="3" fillId="0" borderId="30" xfId="0" applyNumberFormat="1" applyFont="1" applyFill="1" applyBorder="1" applyAlignment="1">
      <alignment horizontal="center" vertical="center"/>
    </xf>
    <xf numFmtId="3" fontId="3" fillId="0" borderId="31" xfId="0" applyNumberFormat="1" applyFont="1" applyFill="1" applyBorder="1" applyAlignment="1">
      <alignment vertical="center"/>
    </xf>
    <xf numFmtId="3" fontId="3" fillId="0" borderId="32" xfId="0" applyNumberFormat="1" applyFont="1" applyFill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3" fontId="3" fillId="0" borderId="33" xfId="0" applyNumberFormat="1" applyFont="1" applyFill="1" applyBorder="1" applyAlignment="1">
      <alignment horizontal="center" vertical="center"/>
    </xf>
    <xf numFmtId="3" fontId="3" fillId="0" borderId="34" xfId="0" applyNumberFormat="1" applyFont="1" applyFill="1" applyBorder="1" applyAlignment="1">
      <alignment horizontal="center" vertical="center"/>
    </xf>
    <xf numFmtId="3" fontId="3" fillId="0" borderId="33" xfId="0" applyNumberFormat="1" applyFont="1" applyFill="1" applyBorder="1" applyAlignment="1">
      <alignment vertical="center"/>
    </xf>
    <xf numFmtId="3" fontId="3" fillId="0" borderId="35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3" fontId="3" fillId="0" borderId="36" xfId="0" applyNumberFormat="1" applyFont="1" applyFill="1" applyBorder="1" applyAlignment="1">
      <alignment horizontal="center" vertical="center"/>
    </xf>
    <xf numFmtId="3" fontId="3" fillId="0" borderId="21" xfId="0" applyNumberFormat="1" applyFont="1" applyFill="1" applyBorder="1" applyAlignment="1">
      <alignment horizontal="center" vertical="center"/>
    </xf>
    <xf numFmtId="3" fontId="3" fillId="0" borderId="37" xfId="0" applyNumberFormat="1" applyFont="1" applyFill="1" applyBorder="1" applyAlignment="1">
      <alignment vertical="center"/>
    </xf>
    <xf numFmtId="3" fontId="3" fillId="0" borderId="22" xfId="0" applyNumberFormat="1" applyFont="1" applyFill="1" applyBorder="1" applyAlignment="1">
      <alignment vertical="center"/>
    </xf>
    <xf numFmtId="3" fontId="9" fillId="0" borderId="25" xfId="0" applyNumberFormat="1" applyFont="1" applyBorder="1" applyAlignment="1">
      <alignment horizontal="center" vertical="center"/>
    </xf>
    <xf numFmtId="3" fontId="9" fillId="0" borderId="26" xfId="0" applyNumberFormat="1" applyFont="1" applyBorder="1" applyAlignment="1">
      <alignment horizontal="center" vertical="center"/>
    </xf>
    <xf numFmtId="3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65" fontId="9" fillId="0" borderId="14" xfId="1" applyNumberFormat="1" applyFont="1" applyBorder="1"/>
    <xf numFmtId="3" fontId="9" fillId="2" borderId="25" xfId="0" applyNumberFormat="1" applyFont="1" applyFill="1" applyBorder="1" applyAlignment="1">
      <alignment horizontal="center" vertical="center"/>
    </xf>
    <xf numFmtId="3" fontId="9" fillId="2" borderId="26" xfId="0" applyNumberFormat="1" applyFont="1" applyFill="1" applyBorder="1" applyAlignment="1">
      <alignment horizontal="center" vertical="center"/>
    </xf>
    <xf numFmtId="3" fontId="9" fillId="2" borderId="22" xfId="0" applyNumberFormat="1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165" fontId="9" fillId="2" borderId="14" xfId="1" applyNumberFormat="1" applyFont="1" applyFill="1" applyBorder="1"/>
    <xf numFmtId="3" fontId="3" fillId="0" borderId="0" xfId="0" applyNumberFormat="1" applyFont="1" applyFill="1" applyBorder="1" applyAlignment="1">
      <alignment vertical="center"/>
    </xf>
    <xf numFmtId="1" fontId="10" fillId="0" borderId="27" xfId="0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0" borderId="21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vertical="center"/>
    </xf>
    <xf numFmtId="3" fontId="6" fillId="0" borderId="22" xfId="0" applyNumberFormat="1" applyFont="1" applyFill="1" applyBorder="1" applyAlignment="1">
      <alignment vertical="center"/>
    </xf>
    <xf numFmtId="1" fontId="9" fillId="0" borderId="25" xfId="0" applyNumberFormat="1" applyFont="1" applyBorder="1" applyAlignment="1">
      <alignment horizontal="center" vertical="center"/>
    </xf>
    <xf numFmtId="1" fontId="9" fillId="0" borderId="27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right" vertical="center"/>
    </xf>
    <xf numFmtId="3" fontId="3" fillId="0" borderId="38" xfId="0" applyNumberFormat="1" applyFont="1" applyFill="1" applyBorder="1" applyAlignment="1">
      <alignment horizontal="center" vertical="center"/>
    </xf>
    <xf numFmtId="3" fontId="3" fillId="0" borderId="39" xfId="0" applyNumberFormat="1" applyFont="1" applyFill="1" applyBorder="1" applyAlignment="1">
      <alignment horizontal="center" vertical="center"/>
    </xf>
    <xf numFmtId="3" fontId="3" fillId="0" borderId="40" xfId="0" applyNumberFormat="1" applyFont="1" applyFill="1" applyBorder="1" applyAlignment="1">
      <alignment horizontal="center" vertical="center"/>
    </xf>
    <xf numFmtId="3" fontId="3" fillId="0" borderId="41" xfId="0" applyNumberFormat="1" applyFont="1" applyFill="1" applyBorder="1" applyAlignment="1">
      <alignment vertical="center"/>
    </xf>
    <xf numFmtId="3" fontId="3" fillId="0" borderId="42" xfId="0" applyNumberFormat="1" applyFont="1" applyFill="1" applyBorder="1" applyAlignment="1">
      <alignment vertical="center"/>
    </xf>
    <xf numFmtId="1" fontId="9" fillId="2" borderId="25" xfId="0" applyNumberFormat="1" applyFont="1" applyFill="1" applyBorder="1" applyAlignment="1">
      <alignment horizontal="center" vertical="center"/>
    </xf>
    <xf numFmtId="1" fontId="9" fillId="2" borderId="27" xfId="0" applyNumberFormat="1" applyFont="1" applyFill="1" applyBorder="1" applyAlignment="1">
      <alignment horizontal="center" vertical="center"/>
    </xf>
    <xf numFmtId="165" fontId="2" fillId="0" borderId="14" xfId="1" applyNumberFormat="1" applyFont="1" applyBorder="1"/>
    <xf numFmtId="0" fontId="2" fillId="0" borderId="14" xfId="0" applyFont="1" applyBorder="1"/>
    <xf numFmtId="0" fontId="3" fillId="0" borderId="15" xfId="0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 applyProtection="1">
      <alignment horizontal="center" vertical="center"/>
    </xf>
    <xf numFmtId="0" fontId="3" fillId="0" borderId="16" xfId="0" applyNumberFormat="1" applyFont="1" applyFill="1" applyBorder="1" applyAlignment="1" applyProtection="1">
      <alignment vertical="center"/>
    </xf>
    <xf numFmtId="0" fontId="3" fillId="0" borderId="43" xfId="0" applyNumberFormat="1" applyFont="1" applyFill="1" applyBorder="1" applyAlignment="1" applyProtection="1">
      <alignment vertical="center"/>
    </xf>
    <xf numFmtId="0" fontId="3" fillId="0" borderId="44" xfId="0" applyNumberFormat="1" applyFont="1" applyFill="1" applyBorder="1" applyAlignment="1" applyProtection="1">
      <alignment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0" fillId="0" borderId="20" xfId="0" applyBorder="1"/>
    <xf numFmtId="0" fontId="0" fillId="0" borderId="11" xfId="3" applyFont="1" applyBorder="1" applyAlignment="1">
      <alignment horizontal="center"/>
    </xf>
    <xf numFmtId="0" fontId="1" fillId="0" borderId="12" xfId="3" applyBorder="1" applyAlignment="1">
      <alignment horizontal="center"/>
    </xf>
    <xf numFmtId="0" fontId="1" fillId="0" borderId="13" xfId="3" applyBorder="1" applyAlignment="1">
      <alignment horizontal="center"/>
    </xf>
    <xf numFmtId="3" fontId="6" fillId="0" borderId="1" xfId="2" applyNumberFormat="1" applyFont="1" applyFill="1" applyBorder="1" applyAlignment="1">
      <alignment horizontal="center" vertical="center" wrapText="1"/>
    </xf>
    <xf numFmtId="3" fontId="6" fillId="0" borderId="2" xfId="2" applyNumberFormat="1" applyFont="1" applyFill="1" applyBorder="1" applyAlignment="1">
      <alignment horizontal="center" vertical="center" wrapText="1"/>
    </xf>
    <xf numFmtId="3" fontId="6" fillId="0" borderId="10" xfId="2" applyNumberFormat="1" applyFont="1" applyFill="1" applyBorder="1" applyAlignment="1">
      <alignment horizontal="center" vertical="center" wrapText="1"/>
    </xf>
    <xf numFmtId="3" fontId="6" fillId="0" borderId="0" xfId="2" applyNumberFormat="1" applyFont="1" applyFill="1" applyBorder="1" applyAlignment="1">
      <alignment horizontal="center" vertical="center" wrapText="1"/>
    </xf>
    <xf numFmtId="3" fontId="6" fillId="0" borderId="15" xfId="2" applyNumberFormat="1" applyFont="1" applyFill="1" applyBorder="1" applyAlignment="1">
      <alignment horizontal="center" vertical="center" wrapText="1"/>
    </xf>
    <xf numFmtId="3" fontId="6" fillId="0" borderId="16" xfId="2" applyNumberFormat="1" applyFont="1" applyFill="1" applyBorder="1" applyAlignment="1">
      <alignment horizontal="center" vertical="center" wrapText="1"/>
    </xf>
    <xf numFmtId="0" fontId="1" fillId="0" borderId="3" xfId="3" applyBorder="1" applyAlignment="1">
      <alignment horizontal="center"/>
    </xf>
    <xf numFmtId="0" fontId="1" fillId="0" borderId="4" xfId="3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6" xfId="3" applyFill="1" applyBorder="1" applyAlignment="1">
      <alignment horizontal="center" vertical="center"/>
    </xf>
    <xf numFmtId="0" fontId="1" fillId="0" borderId="14" xfId="3" applyFill="1" applyBorder="1" applyAlignment="1">
      <alignment horizontal="center" vertical="center"/>
    </xf>
    <xf numFmtId="0" fontId="1" fillId="0" borderId="20" xfId="3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3" fontId="11" fillId="3" borderId="26" xfId="0" applyNumberFormat="1" applyFont="1" applyFill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10 10" xfId="4"/>
    <cellStyle name="Normal 8" xfId="3"/>
    <cellStyle name="Normal_2004" xfId="5"/>
    <cellStyle name="Normal_2009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79022</xdr:colOff>
      <xdr:row>79</xdr:row>
      <xdr:rowOff>146756</xdr:rowOff>
    </xdr:from>
    <xdr:to>
      <xdr:col>5</xdr:col>
      <xdr:colOff>125976</xdr:colOff>
      <xdr:row>79</xdr:row>
      <xdr:rowOff>146756</xdr:rowOff>
    </xdr:to>
    <xdr:sp macro="" textlink="">
      <xdr:nvSpPr>
        <xdr:cNvPr id="2" name="Line 372"/>
        <xdr:cNvSpPr>
          <a:spLocks noChangeShapeType="1"/>
        </xdr:cNvSpPr>
      </xdr:nvSpPr>
      <xdr:spPr bwMode="auto">
        <a:xfrm>
          <a:off x="2326922" y="15287696"/>
          <a:ext cx="534634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A28" zoomScale="70" zoomScaleNormal="70" workbookViewId="0">
      <selection activeCell="Y57" sqref="Y57"/>
    </sheetView>
  </sheetViews>
  <sheetFormatPr defaultRowHeight="14.4" x14ac:dyDescent="0.3"/>
  <cols>
    <col min="2" max="2" width="22" bestFit="1" customWidth="1"/>
    <col min="20" max="20" width="10" bestFit="1" customWidth="1"/>
  </cols>
  <sheetData>
    <row r="1" spans="1:29" ht="15" thickBot="1" x14ac:dyDescent="0.35">
      <c r="B1" s="1"/>
      <c r="C1" s="1"/>
      <c r="D1" s="2"/>
      <c r="E1" s="2"/>
      <c r="F1" s="2"/>
      <c r="G1" s="2"/>
      <c r="H1" s="3"/>
      <c r="I1" s="3"/>
      <c r="J1" s="3"/>
      <c r="K1" s="3"/>
      <c r="L1" s="3"/>
      <c r="M1" s="3"/>
      <c r="N1" s="3"/>
    </row>
    <row r="2" spans="1:29" ht="15.6" thickTop="1" thickBot="1" x14ac:dyDescent="0.35">
      <c r="A2" s="4"/>
      <c r="B2" s="99" t="s">
        <v>0</v>
      </c>
      <c r="C2" s="100"/>
      <c r="D2" s="100"/>
      <c r="E2" s="100"/>
      <c r="F2" s="100"/>
      <c r="G2" s="100"/>
      <c r="H2" s="105" t="s">
        <v>1</v>
      </c>
      <c r="I2" s="106"/>
      <c r="J2" s="106"/>
      <c r="K2" s="106"/>
      <c r="L2" s="106"/>
      <c r="M2" s="106"/>
      <c r="N2" s="106"/>
      <c r="O2" s="106"/>
      <c r="P2" s="106"/>
      <c r="Q2" s="106"/>
      <c r="R2" s="107"/>
      <c r="S2" s="4"/>
      <c r="T2" s="108" t="s">
        <v>2</v>
      </c>
      <c r="U2" s="111" t="s">
        <v>3</v>
      </c>
      <c r="V2" s="112"/>
      <c r="W2" s="112"/>
      <c r="X2" s="112"/>
      <c r="Y2" s="112"/>
      <c r="Z2" s="112"/>
      <c r="AA2" s="112"/>
      <c r="AB2" s="112"/>
      <c r="AC2" s="113"/>
    </row>
    <row r="3" spans="1:29" ht="15.6" thickTop="1" thickBot="1" x14ac:dyDescent="0.35">
      <c r="A3" t="s">
        <v>4</v>
      </c>
      <c r="B3" s="101"/>
      <c r="C3" s="102"/>
      <c r="D3" s="102"/>
      <c r="E3" s="102"/>
      <c r="F3" s="102"/>
      <c r="G3" s="102"/>
      <c r="H3" s="96" t="s">
        <v>5</v>
      </c>
      <c r="I3" s="97"/>
      <c r="J3" s="98"/>
      <c r="K3" s="105" t="s">
        <v>6</v>
      </c>
      <c r="L3" s="106"/>
      <c r="M3" s="105" t="s">
        <v>7</v>
      </c>
      <c r="N3" s="106"/>
      <c r="O3" s="105" t="s">
        <v>8</v>
      </c>
      <c r="P3" s="106"/>
      <c r="Q3" s="105" t="s">
        <v>9</v>
      </c>
      <c r="R3" s="107"/>
      <c r="S3" s="5"/>
      <c r="T3" s="109"/>
      <c r="U3" s="96" t="s">
        <v>10</v>
      </c>
      <c r="V3" s="97"/>
      <c r="W3" s="98"/>
      <c r="X3" s="96" t="s">
        <v>11</v>
      </c>
      <c r="Y3" s="97"/>
      <c r="Z3" s="98"/>
      <c r="AA3" s="96" t="s">
        <v>12</v>
      </c>
      <c r="AB3" s="97"/>
      <c r="AC3" s="98"/>
    </row>
    <row r="4" spans="1:29" ht="15.6" thickTop="1" thickBot="1" x14ac:dyDescent="0.35">
      <c r="A4" t="s">
        <v>13</v>
      </c>
      <c r="B4" s="103"/>
      <c r="C4" s="104"/>
      <c r="D4" s="104"/>
      <c r="E4" s="104"/>
      <c r="F4" s="104"/>
      <c r="G4" s="104"/>
      <c r="H4" s="6" t="s">
        <v>14</v>
      </c>
      <c r="I4" s="7" t="s">
        <v>15</v>
      </c>
      <c r="J4" s="8" t="s">
        <v>16</v>
      </c>
      <c r="K4" s="6" t="s">
        <v>15</v>
      </c>
      <c r="L4" s="8" t="s">
        <v>16</v>
      </c>
      <c r="M4" s="6" t="s">
        <v>15</v>
      </c>
      <c r="N4" s="8" t="s">
        <v>16</v>
      </c>
      <c r="O4" s="6" t="s">
        <v>15</v>
      </c>
      <c r="P4" s="8" t="s">
        <v>16</v>
      </c>
      <c r="Q4" s="6" t="s">
        <v>15</v>
      </c>
      <c r="R4" s="8" t="s">
        <v>16</v>
      </c>
      <c r="S4" s="5"/>
      <c r="T4" s="110"/>
      <c r="U4" s="6" t="s">
        <v>14</v>
      </c>
      <c r="V4" s="7" t="s">
        <v>15</v>
      </c>
      <c r="W4" s="8" t="s">
        <v>16</v>
      </c>
      <c r="X4" s="6" t="s">
        <v>14</v>
      </c>
      <c r="Y4" s="7" t="s">
        <v>15</v>
      </c>
      <c r="Z4" s="8" t="s">
        <v>16</v>
      </c>
      <c r="AA4" s="6" t="s">
        <v>14</v>
      </c>
      <c r="AB4" s="7" t="s">
        <v>15</v>
      </c>
      <c r="AC4" s="8" t="s">
        <v>16</v>
      </c>
    </row>
    <row r="5" spans="1:29" ht="15" thickTop="1" x14ac:dyDescent="0.3">
      <c r="A5" s="4">
        <v>58700</v>
      </c>
      <c r="B5" s="9">
        <f>T5</f>
        <v>100153</v>
      </c>
      <c r="C5" s="10"/>
      <c r="D5" s="11"/>
      <c r="E5" s="12"/>
      <c r="F5" s="11"/>
      <c r="G5" s="13"/>
      <c r="H5" s="14">
        <v>64000</v>
      </c>
      <c r="I5" s="15">
        <v>32145</v>
      </c>
      <c r="J5" s="16">
        <v>31855</v>
      </c>
      <c r="K5" s="17">
        <v>8710</v>
      </c>
      <c r="L5" s="18">
        <v>3588</v>
      </c>
      <c r="M5" s="17">
        <v>11218</v>
      </c>
      <c r="N5" s="18">
        <v>10397</v>
      </c>
      <c r="O5" s="17">
        <v>5102</v>
      </c>
      <c r="P5" s="18">
        <v>9318</v>
      </c>
      <c r="Q5" s="17">
        <v>7116</v>
      </c>
      <c r="R5" s="18">
        <v>8552</v>
      </c>
      <c r="S5" s="19"/>
      <c r="T5" s="20">
        <v>100153</v>
      </c>
      <c r="U5" s="14">
        <f>I5+J5</f>
        <v>64000</v>
      </c>
      <c r="V5" s="15">
        <f>K5+M5+O5+Q5</f>
        <v>32146</v>
      </c>
      <c r="W5" s="16">
        <f>L5+N5+P5+R5</f>
        <v>31855</v>
      </c>
      <c r="X5" s="14">
        <f>X11-X10-X9+X7+X6</f>
        <v>51977</v>
      </c>
      <c r="Y5" s="15">
        <f>Y11-Y10-Y9+Y7+Y6</f>
        <v>44308</v>
      </c>
      <c r="Z5" s="16">
        <f>Z11-Z10-Z9+Z7+Z6</f>
        <v>6469</v>
      </c>
      <c r="AA5" s="14">
        <f>SUM(AB5:AC6)</f>
        <v>63000</v>
      </c>
      <c r="AB5" s="15">
        <v>32000</v>
      </c>
      <c r="AC5" s="16">
        <v>31000</v>
      </c>
    </row>
    <row r="6" spans="1:29" x14ac:dyDescent="0.3">
      <c r="B6" s="21"/>
      <c r="C6" s="22"/>
      <c r="D6" s="23"/>
      <c r="E6" s="24"/>
      <c r="F6" s="23"/>
      <c r="G6" s="25"/>
      <c r="H6" s="26"/>
      <c r="I6" s="27"/>
      <c r="J6" s="28"/>
      <c r="K6" s="29"/>
      <c r="L6" s="30"/>
      <c r="M6" s="29"/>
      <c r="N6" s="30"/>
      <c r="O6" s="29"/>
      <c r="P6" s="30"/>
      <c r="Q6" s="29"/>
      <c r="R6" s="30"/>
      <c r="S6" s="5"/>
      <c r="T6" s="31"/>
      <c r="U6" s="26"/>
      <c r="V6" s="27"/>
      <c r="W6" s="28"/>
      <c r="X6" s="26">
        <f t="shared" ref="X6:Z7" si="0">H6</f>
        <v>0</v>
      </c>
      <c r="Y6" s="27">
        <f t="shared" si="0"/>
        <v>0</v>
      </c>
      <c r="Z6" s="28">
        <f t="shared" si="0"/>
        <v>0</v>
      </c>
      <c r="AA6" s="26"/>
      <c r="AB6" s="27"/>
      <c r="AC6" s="28"/>
    </row>
    <row r="7" spans="1:29" ht="15" thickBot="1" x14ac:dyDescent="0.35">
      <c r="B7" s="32"/>
      <c r="C7" s="33"/>
      <c r="D7" s="34"/>
      <c r="E7" s="35"/>
      <c r="F7" s="36"/>
      <c r="G7" s="37"/>
      <c r="H7" s="38">
        <v>5900</v>
      </c>
      <c r="I7" s="39"/>
      <c r="J7" s="40">
        <v>5500</v>
      </c>
      <c r="K7" s="38"/>
      <c r="L7" s="41"/>
      <c r="M7" s="38"/>
      <c r="N7" s="41"/>
      <c r="O7" s="38"/>
      <c r="P7" s="41"/>
      <c r="Q7" s="38"/>
      <c r="R7" s="41"/>
      <c r="S7" s="42"/>
      <c r="T7" s="31"/>
      <c r="U7" s="38"/>
      <c r="V7" s="39"/>
      <c r="W7" s="40"/>
      <c r="X7" s="38">
        <f t="shared" si="0"/>
        <v>5900</v>
      </c>
      <c r="Y7" s="39">
        <f t="shared" si="0"/>
        <v>0</v>
      </c>
      <c r="Z7" s="40">
        <f t="shared" si="0"/>
        <v>5500</v>
      </c>
      <c r="AA7" s="38"/>
      <c r="AB7" s="39"/>
      <c r="AC7" s="40"/>
    </row>
    <row r="8" spans="1:29" ht="28.8" thickTop="1" thickBot="1" x14ac:dyDescent="0.35">
      <c r="B8" s="32" t="s">
        <v>17</v>
      </c>
      <c r="C8" s="43"/>
      <c r="D8" s="43"/>
      <c r="E8" s="44"/>
      <c r="F8" s="45"/>
      <c r="G8" s="46"/>
      <c r="H8" s="38"/>
      <c r="I8" s="39"/>
      <c r="J8" s="40"/>
      <c r="K8" s="38"/>
      <c r="L8" s="41"/>
      <c r="M8" s="38"/>
      <c r="N8" s="41"/>
      <c r="O8" s="38"/>
      <c r="P8" s="41"/>
      <c r="Q8" s="38"/>
      <c r="R8" s="41"/>
      <c r="S8" s="47"/>
      <c r="T8" s="31"/>
      <c r="U8" s="38"/>
      <c r="V8" s="39"/>
      <c r="W8" s="40"/>
      <c r="X8" s="38"/>
      <c r="Y8" s="39"/>
      <c r="Z8" s="40"/>
      <c r="AA8" s="38"/>
      <c r="AB8" s="39"/>
      <c r="AC8" s="40"/>
    </row>
    <row r="9" spans="1:29" ht="15" thickTop="1" x14ac:dyDescent="0.3">
      <c r="B9" s="48"/>
      <c r="C9" s="49"/>
      <c r="D9" s="50"/>
      <c r="E9" s="51"/>
      <c r="F9" s="52"/>
      <c r="G9" s="53"/>
      <c r="H9" s="26">
        <v>5200</v>
      </c>
      <c r="I9" s="27"/>
      <c r="J9" s="28">
        <v>19000</v>
      </c>
      <c r="K9" s="29"/>
      <c r="L9" s="30"/>
      <c r="M9" s="29"/>
      <c r="N9" s="30"/>
      <c r="O9" s="29"/>
      <c r="P9" s="30"/>
      <c r="Q9" s="29"/>
      <c r="R9" s="30"/>
      <c r="S9" s="42"/>
      <c r="T9" s="31"/>
      <c r="U9" s="26"/>
      <c r="V9" s="27"/>
      <c r="W9" s="28"/>
      <c r="X9" s="26">
        <f>H9</f>
        <v>5200</v>
      </c>
      <c r="Y9" s="27">
        <f t="shared" ref="Y9" si="1">I9</f>
        <v>0</v>
      </c>
      <c r="Z9" s="28">
        <f>J9</f>
        <v>19000</v>
      </c>
      <c r="AA9" s="26"/>
      <c r="AB9" s="27"/>
      <c r="AC9" s="28"/>
    </row>
    <row r="10" spans="1:29" x14ac:dyDescent="0.3">
      <c r="B10" s="48"/>
      <c r="C10" s="22"/>
      <c r="D10" s="23"/>
      <c r="E10" s="24"/>
      <c r="F10" s="23"/>
      <c r="G10" s="25"/>
      <c r="H10" s="38">
        <v>13000</v>
      </c>
      <c r="I10" s="39"/>
      <c r="J10" s="40"/>
      <c r="K10" s="38"/>
      <c r="L10" s="41"/>
      <c r="M10" s="38"/>
      <c r="N10" s="41"/>
      <c r="O10" s="38"/>
      <c r="P10" s="41"/>
      <c r="Q10" s="38"/>
      <c r="R10" s="41"/>
      <c r="S10" s="47"/>
      <c r="T10" s="31"/>
      <c r="U10" s="38"/>
      <c r="V10" s="39"/>
      <c r="W10" s="40"/>
      <c r="X10" s="38">
        <f>H10</f>
        <v>13000</v>
      </c>
      <c r="Y10" s="39">
        <f>I10</f>
        <v>0</v>
      </c>
      <c r="Z10" s="40">
        <f>J10</f>
        <v>0</v>
      </c>
      <c r="AA10" s="38"/>
      <c r="AB10" s="39"/>
      <c r="AC10" s="40"/>
    </row>
    <row r="11" spans="1:29" x14ac:dyDescent="0.3">
      <c r="A11" s="4">
        <v>84500</v>
      </c>
      <c r="B11" s="9">
        <f>T11</f>
        <v>100153</v>
      </c>
      <c r="C11" s="10"/>
      <c r="D11" s="11"/>
      <c r="E11" s="12"/>
      <c r="F11" s="11"/>
      <c r="G11" s="13"/>
      <c r="H11" s="54">
        <v>90000</v>
      </c>
      <c r="I11" s="55">
        <v>45413</v>
      </c>
      <c r="J11" s="56">
        <v>44588</v>
      </c>
      <c r="K11" s="57">
        <v>10420</v>
      </c>
      <c r="L11" s="58">
        <v>5659</v>
      </c>
      <c r="M11" s="57">
        <v>16527</v>
      </c>
      <c r="N11" s="58">
        <v>13836</v>
      </c>
      <c r="O11" s="57">
        <v>8175</v>
      </c>
      <c r="P11" s="58">
        <v>12337</v>
      </c>
      <c r="Q11" s="57">
        <v>10291</v>
      </c>
      <c r="R11" s="58">
        <v>12756</v>
      </c>
      <c r="S11" s="19"/>
      <c r="T11" s="59">
        <v>100153</v>
      </c>
      <c r="U11" s="54">
        <f>I11+J11</f>
        <v>90001</v>
      </c>
      <c r="V11" s="55">
        <f>K11+M11+O11+Q11</f>
        <v>45413</v>
      </c>
      <c r="W11" s="56">
        <f>L11+N11+P11+R11</f>
        <v>44588</v>
      </c>
      <c r="X11" s="54">
        <f>X17-X16-X15+X13+X12</f>
        <v>64277</v>
      </c>
      <c r="Y11" s="55">
        <f>Y17-Y16-Y15+Y13+Y12</f>
        <v>44308</v>
      </c>
      <c r="Z11" s="56">
        <f>Z17-Z16-Z15+Z13+Z12</f>
        <v>19969</v>
      </c>
      <c r="AA11" s="54">
        <f>SUM(AB11:AC12)</f>
        <v>82000</v>
      </c>
      <c r="AB11" s="55">
        <v>42500</v>
      </c>
      <c r="AC11" s="56">
        <v>39500</v>
      </c>
    </row>
    <row r="12" spans="1:29" x14ac:dyDescent="0.3">
      <c r="B12" s="21"/>
      <c r="C12" s="22"/>
      <c r="D12" s="23"/>
      <c r="E12" s="24"/>
      <c r="F12" s="23"/>
      <c r="G12" s="25"/>
      <c r="H12" s="26"/>
      <c r="I12" s="27"/>
      <c r="J12" s="28"/>
      <c r="K12" s="29"/>
      <c r="L12" s="30"/>
      <c r="M12" s="29"/>
      <c r="N12" s="30"/>
      <c r="O12" s="29"/>
      <c r="P12" s="30"/>
      <c r="Q12" s="29"/>
      <c r="R12" s="30"/>
      <c r="S12" s="5"/>
      <c r="T12" s="31"/>
      <c r="U12" s="26"/>
      <c r="V12" s="27"/>
      <c r="W12" s="28"/>
      <c r="X12" s="26">
        <f t="shared" ref="X12:Z13" si="2">H12</f>
        <v>0</v>
      </c>
      <c r="Y12" s="27">
        <f t="shared" si="2"/>
        <v>0</v>
      </c>
      <c r="Z12" s="28">
        <f t="shared" si="2"/>
        <v>0</v>
      </c>
      <c r="AA12" s="26"/>
      <c r="AB12" s="27"/>
      <c r="AC12" s="28"/>
    </row>
    <row r="13" spans="1:29" ht="15" thickBot="1" x14ac:dyDescent="0.35">
      <c r="B13" s="32"/>
      <c r="C13" s="33"/>
      <c r="D13" s="34"/>
      <c r="E13" s="35"/>
      <c r="F13" s="36"/>
      <c r="G13" s="37"/>
      <c r="H13" s="26">
        <f>I13+J13</f>
        <v>10300</v>
      </c>
      <c r="I13" s="39">
        <v>5000</v>
      </c>
      <c r="J13" s="40">
        <v>5300</v>
      </c>
      <c r="K13" s="38"/>
      <c r="L13" s="41"/>
      <c r="M13" s="38"/>
      <c r="N13" s="41"/>
      <c r="O13" s="38"/>
      <c r="P13" s="41"/>
      <c r="Q13" s="38"/>
      <c r="R13" s="41"/>
      <c r="S13" s="42"/>
      <c r="T13" s="31"/>
      <c r="U13" s="26"/>
      <c r="V13" s="39"/>
      <c r="W13" s="40"/>
      <c r="X13" s="26">
        <f t="shared" si="2"/>
        <v>10300</v>
      </c>
      <c r="Y13" s="39">
        <f t="shared" si="2"/>
        <v>5000</v>
      </c>
      <c r="Z13" s="40">
        <f t="shared" si="2"/>
        <v>5300</v>
      </c>
      <c r="AA13" s="26"/>
      <c r="AB13" s="39"/>
      <c r="AC13" s="40"/>
    </row>
    <row r="14" spans="1:29" ht="28.8" thickTop="1" thickBot="1" x14ac:dyDescent="0.35">
      <c r="B14" s="32" t="s">
        <v>18</v>
      </c>
      <c r="C14" s="43"/>
      <c r="D14" s="43"/>
      <c r="E14" s="44"/>
      <c r="F14" s="45"/>
      <c r="G14" s="46"/>
      <c r="H14" s="38"/>
      <c r="I14" s="39"/>
      <c r="J14" s="40"/>
      <c r="K14" s="38"/>
      <c r="L14" s="41"/>
      <c r="M14" s="38"/>
      <c r="N14" s="41"/>
      <c r="O14" s="38"/>
      <c r="P14" s="41"/>
      <c r="Q14" s="38"/>
      <c r="R14" s="41"/>
      <c r="S14" s="47"/>
      <c r="T14" s="31"/>
      <c r="U14" s="38"/>
      <c r="V14" s="39"/>
      <c r="W14" s="40"/>
      <c r="X14" s="38"/>
      <c r="Y14" s="39"/>
      <c r="Z14" s="40"/>
      <c r="AA14" s="38"/>
      <c r="AB14" s="39"/>
      <c r="AC14" s="40"/>
    </row>
    <row r="15" spans="1:29" ht="15" thickTop="1" x14ac:dyDescent="0.3">
      <c r="B15" s="48"/>
      <c r="C15" s="49"/>
      <c r="D15" s="50"/>
      <c r="E15" s="51"/>
      <c r="F15" s="52"/>
      <c r="G15" s="53"/>
      <c r="H15" s="26">
        <f>I15+J15</f>
        <v>30500</v>
      </c>
      <c r="I15" s="27">
        <v>16500</v>
      </c>
      <c r="J15" s="28">
        <v>14000</v>
      </c>
      <c r="K15" s="29"/>
      <c r="L15" s="30"/>
      <c r="M15" s="29"/>
      <c r="N15" s="30"/>
      <c r="O15" s="29"/>
      <c r="P15" s="30"/>
      <c r="Q15" s="29"/>
      <c r="R15" s="30"/>
      <c r="S15" s="42"/>
      <c r="T15" s="31"/>
      <c r="U15" s="26"/>
      <c r="V15" s="27"/>
      <c r="W15" s="28"/>
      <c r="X15" s="26">
        <f>H15</f>
        <v>30500</v>
      </c>
      <c r="Y15" s="27">
        <f t="shared" ref="Y15" si="3">I15</f>
        <v>16500</v>
      </c>
      <c r="Z15" s="28">
        <f>J15</f>
        <v>14000</v>
      </c>
      <c r="AA15" s="26"/>
      <c r="AB15" s="27"/>
      <c r="AC15" s="28"/>
    </row>
    <row r="16" spans="1:29" x14ac:dyDescent="0.3">
      <c r="B16" s="48"/>
      <c r="C16" s="22"/>
      <c r="D16" s="23"/>
      <c r="E16" s="24"/>
      <c r="F16" s="23"/>
      <c r="G16" s="25"/>
      <c r="H16" s="38"/>
      <c r="I16" s="39"/>
      <c r="J16" s="40"/>
      <c r="K16" s="38"/>
      <c r="L16" s="41"/>
      <c r="M16" s="38"/>
      <c r="N16" s="41"/>
      <c r="O16" s="38"/>
      <c r="P16" s="41"/>
      <c r="Q16" s="38"/>
      <c r="R16" s="41"/>
      <c r="S16" s="47"/>
      <c r="T16" s="31"/>
      <c r="U16" s="38"/>
      <c r="V16" s="39"/>
      <c r="W16" s="40"/>
      <c r="X16" s="38">
        <f>H16</f>
        <v>0</v>
      </c>
      <c r="Y16" s="39">
        <f>I16</f>
        <v>0</v>
      </c>
      <c r="Z16" s="40">
        <f>J16</f>
        <v>0</v>
      </c>
      <c r="AA16" s="38"/>
      <c r="AB16" s="39"/>
      <c r="AC16" s="40"/>
    </row>
    <row r="17" spans="1:29" x14ac:dyDescent="0.3">
      <c r="A17" s="4">
        <v>105000</v>
      </c>
      <c r="B17" s="9">
        <f>T17</f>
        <v>100152</v>
      </c>
      <c r="C17" s="10"/>
      <c r="D17" s="11"/>
      <c r="E17" s="12"/>
      <c r="F17" s="11"/>
      <c r="G17" s="13"/>
      <c r="H17" s="54">
        <v>110000</v>
      </c>
      <c r="I17" s="55">
        <v>56034</v>
      </c>
      <c r="J17" s="56">
        <v>53965</v>
      </c>
      <c r="K17" s="57">
        <v>12025</v>
      </c>
      <c r="L17" s="58">
        <v>8957</v>
      </c>
      <c r="M17" s="57">
        <v>19527</v>
      </c>
      <c r="N17" s="58">
        <v>17363</v>
      </c>
      <c r="O17" s="57">
        <v>11648</v>
      </c>
      <c r="P17" s="58">
        <v>13157</v>
      </c>
      <c r="Q17" s="57">
        <v>12834</v>
      </c>
      <c r="R17" s="58">
        <v>14487</v>
      </c>
      <c r="S17" s="19"/>
      <c r="T17" s="59">
        <v>100152</v>
      </c>
      <c r="U17" s="54">
        <f>I17+J17</f>
        <v>109999</v>
      </c>
      <c r="V17" s="55">
        <f>K17+M17+O17+Q17</f>
        <v>56034</v>
      </c>
      <c r="W17" s="56">
        <f>L17+N17+P17+R17</f>
        <v>53964</v>
      </c>
      <c r="X17" s="54">
        <f>X23-X22-X21+X19+X18</f>
        <v>84477</v>
      </c>
      <c r="Y17" s="55">
        <f>Y23-Y22-Y21+Y19+Y18</f>
        <v>55808</v>
      </c>
      <c r="Z17" s="56">
        <f>Z23-Z22-Z21+Z19+Z18</f>
        <v>28669</v>
      </c>
      <c r="AA17" s="54">
        <f>SUM(AB17:AC18)</f>
        <v>111000</v>
      </c>
      <c r="AB17" s="55">
        <v>57500</v>
      </c>
      <c r="AC17" s="56">
        <v>53500</v>
      </c>
    </row>
    <row r="18" spans="1:29" x14ac:dyDescent="0.3">
      <c r="B18" s="21"/>
      <c r="C18" s="22"/>
      <c r="D18" s="23"/>
      <c r="E18" s="24"/>
      <c r="F18" s="23"/>
      <c r="G18" s="25"/>
      <c r="H18" s="26">
        <f>I18+J18</f>
        <v>9800</v>
      </c>
      <c r="I18" s="27">
        <v>5100</v>
      </c>
      <c r="J18" s="28">
        <v>4700</v>
      </c>
      <c r="K18" s="29"/>
      <c r="L18" s="30"/>
      <c r="M18" s="29"/>
      <c r="N18" s="30"/>
      <c r="O18" s="29"/>
      <c r="P18" s="30"/>
      <c r="Q18" s="29"/>
      <c r="R18" s="30"/>
      <c r="S18" s="5"/>
      <c r="T18" s="31"/>
      <c r="U18" s="26"/>
      <c r="V18" s="27"/>
      <c r="W18" s="28"/>
      <c r="X18" s="26">
        <f t="shared" ref="X18:Z19" si="4">H18</f>
        <v>9800</v>
      </c>
      <c r="Y18" s="27">
        <f t="shared" si="4"/>
        <v>5100</v>
      </c>
      <c r="Z18" s="28">
        <f t="shared" si="4"/>
        <v>4700</v>
      </c>
      <c r="AA18" s="26"/>
      <c r="AB18" s="27"/>
      <c r="AC18" s="28"/>
    </row>
    <row r="19" spans="1:29" ht="15" thickBot="1" x14ac:dyDescent="0.35">
      <c r="B19" s="32"/>
      <c r="C19" s="33"/>
      <c r="D19" s="34"/>
      <c r="E19" s="35"/>
      <c r="F19" s="36"/>
      <c r="G19" s="37"/>
      <c r="H19" s="26">
        <f>I19+J19</f>
        <v>9000</v>
      </c>
      <c r="I19" s="39">
        <v>4000</v>
      </c>
      <c r="J19" s="40">
        <v>5000</v>
      </c>
      <c r="K19" s="38"/>
      <c r="L19" s="41"/>
      <c r="M19" s="38"/>
      <c r="N19" s="41"/>
      <c r="O19" s="38"/>
      <c r="P19" s="41"/>
      <c r="Q19" s="38"/>
      <c r="R19" s="41"/>
      <c r="S19" s="42"/>
      <c r="T19" s="31"/>
      <c r="U19" s="26"/>
      <c r="V19" s="39"/>
      <c r="W19" s="40"/>
      <c r="X19" s="26">
        <f t="shared" si="4"/>
        <v>9000</v>
      </c>
      <c r="Y19" s="39">
        <f t="shared" si="4"/>
        <v>4000</v>
      </c>
      <c r="Z19" s="40">
        <f t="shared" si="4"/>
        <v>5000</v>
      </c>
      <c r="AA19" s="26"/>
      <c r="AB19" s="39"/>
      <c r="AC19" s="40"/>
    </row>
    <row r="20" spans="1:29" ht="15.6" thickTop="1" thickBot="1" x14ac:dyDescent="0.35">
      <c r="B20" s="32" t="s">
        <v>19</v>
      </c>
      <c r="C20" s="43"/>
      <c r="D20" s="43"/>
      <c r="E20" s="44"/>
      <c r="F20" s="45"/>
      <c r="G20" s="46"/>
      <c r="H20" s="38"/>
      <c r="I20" s="39"/>
      <c r="J20" s="40"/>
      <c r="K20" s="38"/>
      <c r="L20" s="41"/>
      <c r="M20" s="38"/>
      <c r="N20" s="41"/>
      <c r="O20" s="38"/>
      <c r="P20" s="41"/>
      <c r="Q20" s="38"/>
      <c r="R20" s="41"/>
      <c r="S20" s="47"/>
      <c r="T20" s="31"/>
      <c r="U20" s="38"/>
      <c r="V20" s="39"/>
      <c r="W20" s="40"/>
      <c r="X20" s="38"/>
      <c r="Y20" s="39"/>
      <c r="Z20" s="40"/>
      <c r="AA20" s="38"/>
      <c r="AB20" s="39"/>
      <c r="AC20" s="40"/>
    </row>
    <row r="21" spans="1:29" ht="15" thickTop="1" x14ac:dyDescent="0.3">
      <c r="B21" s="48"/>
      <c r="C21" s="49"/>
      <c r="D21" s="50"/>
      <c r="E21" s="51"/>
      <c r="F21" s="52"/>
      <c r="G21" s="53"/>
      <c r="H21" s="26">
        <f>I21+J21</f>
        <v>36500</v>
      </c>
      <c r="I21" s="27">
        <v>18500</v>
      </c>
      <c r="J21" s="28">
        <v>18000</v>
      </c>
      <c r="K21" s="29"/>
      <c r="L21" s="30"/>
      <c r="M21" s="29"/>
      <c r="N21" s="30"/>
      <c r="O21" s="29"/>
      <c r="P21" s="30"/>
      <c r="Q21" s="29"/>
      <c r="R21" s="30"/>
      <c r="S21" s="42"/>
      <c r="T21" s="31"/>
      <c r="U21" s="26"/>
      <c r="V21" s="27"/>
      <c r="W21" s="28"/>
      <c r="X21" s="26">
        <f>H21</f>
        <v>36500</v>
      </c>
      <c r="Y21" s="27">
        <f t="shared" ref="Y21" si="5">I21</f>
        <v>18500</v>
      </c>
      <c r="Z21" s="28">
        <f>J21</f>
        <v>18000</v>
      </c>
      <c r="AA21" s="26"/>
      <c r="AB21" s="27"/>
      <c r="AC21" s="28"/>
    </row>
    <row r="22" spans="1:29" x14ac:dyDescent="0.3">
      <c r="B22" s="48"/>
      <c r="C22" s="22"/>
      <c r="D22" s="23"/>
      <c r="E22" s="24"/>
      <c r="F22" s="23"/>
      <c r="G22" s="25"/>
      <c r="H22" s="26">
        <f>I22+J22</f>
        <v>2200</v>
      </c>
      <c r="I22" s="39"/>
      <c r="J22" s="40">
        <v>2200</v>
      </c>
      <c r="K22" s="38"/>
      <c r="L22" s="41"/>
      <c r="M22" s="38"/>
      <c r="N22" s="41"/>
      <c r="O22" s="38"/>
      <c r="P22" s="41"/>
      <c r="Q22" s="38"/>
      <c r="R22" s="41"/>
      <c r="S22" s="47"/>
      <c r="T22" s="31"/>
      <c r="U22" s="26"/>
      <c r="V22" s="39"/>
      <c r="W22" s="40"/>
      <c r="X22" s="26">
        <f>H22</f>
        <v>2200</v>
      </c>
      <c r="Y22" s="39">
        <f>I22</f>
        <v>0</v>
      </c>
      <c r="Z22" s="40">
        <f>J22</f>
        <v>2200</v>
      </c>
      <c r="AA22" s="26"/>
      <c r="AB22" s="39"/>
      <c r="AC22" s="40"/>
    </row>
    <row r="23" spans="1:29" x14ac:dyDescent="0.3">
      <c r="A23" s="4">
        <v>121000</v>
      </c>
      <c r="B23" s="9">
        <f>T23</f>
        <v>100151</v>
      </c>
      <c r="C23" s="10"/>
      <c r="D23" s="11"/>
      <c r="E23" s="12"/>
      <c r="F23" s="11"/>
      <c r="G23" s="13"/>
      <c r="H23" s="54">
        <v>131000</v>
      </c>
      <c r="I23" s="55">
        <v>66354</v>
      </c>
      <c r="J23" s="56">
        <v>64647</v>
      </c>
      <c r="K23" s="57">
        <v>12972</v>
      </c>
      <c r="L23" s="58">
        <v>11397</v>
      </c>
      <c r="M23" s="57">
        <v>21798</v>
      </c>
      <c r="N23" s="58">
        <v>22109</v>
      </c>
      <c r="O23" s="57">
        <v>15151</v>
      </c>
      <c r="P23" s="58">
        <v>13979</v>
      </c>
      <c r="Q23" s="57">
        <v>16433</v>
      </c>
      <c r="R23" s="58">
        <v>17162</v>
      </c>
      <c r="S23" s="19"/>
      <c r="T23" s="59">
        <v>100151</v>
      </c>
      <c r="U23" s="54">
        <f>I23+J23</f>
        <v>131001</v>
      </c>
      <c r="V23" s="55">
        <f>K23+M23+O23+Q23</f>
        <v>66354</v>
      </c>
      <c r="W23" s="56">
        <f>L23+N23+P23+R23</f>
        <v>64647</v>
      </c>
      <c r="X23" s="54">
        <f>X29-X28-X27+X25+X24</f>
        <v>104377</v>
      </c>
      <c r="Y23" s="55">
        <f>Y29-Y28-Y27+Y25+Y24</f>
        <v>65208</v>
      </c>
      <c r="Z23" s="56">
        <f>Z29-Z28-Z27+Z25+Z24</f>
        <v>39169</v>
      </c>
      <c r="AA23" s="54">
        <f>SUM(AB23:AC24)</f>
        <v>133000</v>
      </c>
      <c r="AB23" s="55">
        <v>67500</v>
      </c>
      <c r="AC23" s="56">
        <v>65500</v>
      </c>
    </row>
    <row r="24" spans="1:29" x14ac:dyDescent="0.3">
      <c r="B24" s="21"/>
      <c r="C24" s="22"/>
      <c r="D24" s="23"/>
      <c r="E24" s="24"/>
      <c r="F24" s="23"/>
      <c r="G24" s="25"/>
      <c r="H24" s="26">
        <f>I24+J24</f>
        <v>29000</v>
      </c>
      <c r="I24" s="27">
        <v>13500</v>
      </c>
      <c r="J24" s="28">
        <v>15500</v>
      </c>
      <c r="K24" s="29"/>
      <c r="L24" s="30"/>
      <c r="M24" s="29"/>
      <c r="N24" s="30"/>
      <c r="O24" s="29"/>
      <c r="P24" s="30"/>
      <c r="Q24" s="29"/>
      <c r="R24" s="30"/>
      <c r="S24" s="5"/>
      <c r="T24" s="31"/>
      <c r="U24" s="26"/>
      <c r="V24" s="27"/>
      <c r="W24" s="28"/>
      <c r="X24" s="26">
        <f t="shared" ref="X24:Z25" si="6">H24</f>
        <v>29000</v>
      </c>
      <c r="Y24" s="27">
        <f t="shared" si="6"/>
        <v>13500</v>
      </c>
      <c r="Z24" s="28">
        <f t="shared" si="6"/>
        <v>15500</v>
      </c>
      <c r="AA24" s="26"/>
      <c r="AB24" s="27"/>
      <c r="AC24" s="28"/>
    </row>
    <row r="25" spans="1:29" ht="15" thickBot="1" x14ac:dyDescent="0.35">
      <c r="B25" s="32"/>
      <c r="C25" s="33"/>
      <c r="D25" s="34"/>
      <c r="E25" s="35"/>
      <c r="F25" s="36"/>
      <c r="G25" s="37"/>
      <c r="H25" s="26">
        <f>I25+J25</f>
        <v>28000</v>
      </c>
      <c r="I25" s="39">
        <v>15000</v>
      </c>
      <c r="J25" s="40">
        <v>13000</v>
      </c>
      <c r="K25" s="38"/>
      <c r="L25" s="41"/>
      <c r="M25" s="38"/>
      <c r="N25" s="41"/>
      <c r="O25" s="38"/>
      <c r="P25" s="41"/>
      <c r="Q25" s="38"/>
      <c r="R25" s="41"/>
      <c r="S25" s="42"/>
      <c r="T25" s="31"/>
      <c r="U25" s="26"/>
      <c r="V25" s="39"/>
      <c r="W25" s="40"/>
      <c r="X25" s="26">
        <f t="shared" si="6"/>
        <v>28000</v>
      </c>
      <c r="Y25" s="39">
        <f t="shared" si="6"/>
        <v>15000</v>
      </c>
      <c r="Z25" s="40">
        <f t="shared" si="6"/>
        <v>13000</v>
      </c>
      <c r="AA25" s="26"/>
      <c r="AB25" s="39"/>
      <c r="AC25" s="40"/>
    </row>
    <row r="26" spans="1:29" ht="15.6" thickTop="1" thickBot="1" x14ac:dyDescent="0.35">
      <c r="B26" s="32" t="s">
        <v>20</v>
      </c>
      <c r="C26" s="43"/>
      <c r="D26" s="43"/>
      <c r="E26" s="44"/>
      <c r="F26" s="45"/>
      <c r="G26" s="46"/>
      <c r="H26" s="38"/>
      <c r="I26" s="39"/>
      <c r="J26" s="40"/>
      <c r="K26" s="38"/>
      <c r="L26" s="41"/>
      <c r="M26" s="38"/>
      <c r="N26" s="41"/>
      <c r="O26" s="38"/>
      <c r="P26" s="41"/>
      <c r="Q26" s="38"/>
      <c r="R26" s="41"/>
      <c r="S26" s="47"/>
      <c r="T26" s="31"/>
      <c r="U26" s="38"/>
      <c r="V26" s="39"/>
      <c r="W26" s="40"/>
      <c r="X26" s="38"/>
      <c r="Y26" s="39"/>
      <c r="Z26" s="40"/>
      <c r="AA26" s="38"/>
      <c r="AB26" s="39"/>
      <c r="AC26" s="40"/>
    </row>
    <row r="27" spans="1:29" ht="15" thickTop="1" x14ac:dyDescent="0.3">
      <c r="B27" s="48"/>
      <c r="C27" s="49"/>
      <c r="D27" s="50"/>
      <c r="E27" s="51"/>
      <c r="F27" s="52"/>
      <c r="G27" s="53"/>
      <c r="H27" s="26">
        <f>I27+J27</f>
        <v>39500</v>
      </c>
      <c r="I27" s="27">
        <v>17500</v>
      </c>
      <c r="J27" s="28">
        <v>22000</v>
      </c>
      <c r="K27" s="29"/>
      <c r="L27" s="30"/>
      <c r="M27" s="29"/>
      <c r="N27" s="30"/>
      <c r="O27" s="29"/>
      <c r="P27" s="30"/>
      <c r="Q27" s="29"/>
      <c r="R27" s="30"/>
      <c r="S27" s="42"/>
      <c r="T27" s="31"/>
      <c r="U27" s="26"/>
      <c r="V27" s="27"/>
      <c r="W27" s="28"/>
      <c r="X27" s="26">
        <f>H27</f>
        <v>39500</v>
      </c>
      <c r="Y27" s="27">
        <f t="shared" ref="Y27" si="7">I27</f>
        <v>17500</v>
      </c>
      <c r="Z27" s="28">
        <f>J27</f>
        <v>22000</v>
      </c>
      <c r="AA27" s="26"/>
      <c r="AB27" s="27"/>
      <c r="AC27" s="28"/>
    </row>
    <row r="28" spans="1:29" x14ac:dyDescent="0.3">
      <c r="B28" s="48"/>
      <c r="C28" s="22"/>
      <c r="D28" s="23"/>
      <c r="E28" s="24"/>
      <c r="F28" s="23"/>
      <c r="G28" s="25"/>
      <c r="H28" s="26">
        <f>I28+J28</f>
        <v>37000</v>
      </c>
      <c r="I28" s="39">
        <v>19000</v>
      </c>
      <c r="J28" s="40">
        <v>18000</v>
      </c>
      <c r="K28" s="38"/>
      <c r="L28" s="41"/>
      <c r="M28" s="38"/>
      <c r="N28" s="41"/>
      <c r="O28" s="38"/>
      <c r="P28" s="41"/>
      <c r="Q28" s="38"/>
      <c r="R28" s="41"/>
      <c r="S28" s="47"/>
      <c r="T28" s="31"/>
      <c r="U28" s="26"/>
      <c r="V28" s="39"/>
      <c r="W28" s="40"/>
      <c r="X28" s="26">
        <f>H28</f>
        <v>37000</v>
      </c>
      <c r="Y28" s="39">
        <f>I28</f>
        <v>19000</v>
      </c>
      <c r="Z28" s="40">
        <f>J28</f>
        <v>18000</v>
      </c>
      <c r="AA28" s="26"/>
      <c r="AB28" s="39"/>
      <c r="AC28" s="40"/>
    </row>
    <row r="29" spans="1:29" x14ac:dyDescent="0.3">
      <c r="A29" s="4">
        <v>143000</v>
      </c>
      <c r="B29" s="9">
        <f>T29</f>
        <v>100150</v>
      </c>
      <c r="C29" s="10"/>
      <c r="D29" s="11"/>
      <c r="E29" s="12"/>
      <c r="F29" s="11"/>
      <c r="G29" s="13"/>
      <c r="H29" s="60">
        <v>150150</v>
      </c>
      <c r="I29" s="61">
        <v>74772</v>
      </c>
      <c r="J29" s="62">
        <v>76437</v>
      </c>
      <c r="K29" s="63">
        <v>12017</v>
      </c>
      <c r="L29" s="64">
        <v>15078</v>
      </c>
      <c r="M29" s="63">
        <v>25306</v>
      </c>
      <c r="N29" s="64">
        <v>26799</v>
      </c>
      <c r="O29" s="63">
        <v>17447</v>
      </c>
      <c r="P29" s="64">
        <v>15897</v>
      </c>
      <c r="Q29" s="63">
        <v>20001</v>
      </c>
      <c r="R29" s="64">
        <v>18666</v>
      </c>
      <c r="S29" s="19"/>
      <c r="T29" s="65">
        <v>100150</v>
      </c>
      <c r="U29" s="60">
        <f>I29+J29</f>
        <v>151209</v>
      </c>
      <c r="V29" s="61">
        <f>K29+M29+O29+Q29</f>
        <v>74771</v>
      </c>
      <c r="W29" s="62">
        <f>L29+N29+P29+R29</f>
        <v>76440</v>
      </c>
      <c r="X29" s="60">
        <f>X35-X34-X33+X31+X30</f>
        <v>123877</v>
      </c>
      <c r="Y29" s="61">
        <f>Y35-Y34-Y33+Y31+Y30</f>
        <v>73208</v>
      </c>
      <c r="Z29" s="62">
        <f>Z35-Z34-Z33+Z31+Z30</f>
        <v>50669</v>
      </c>
      <c r="AA29" s="60">
        <f>SUM(AB29:AC30)</f>
        <v>153000</v>
      </c>
      <c r="AB29" s="61">
        <v>75000</v>
      </c>
      <c r="AC29" s="62">
        <v>78000</v>
      </c>
    </row>
    <row r="30" spans="1:29" x14ac:dyDescent="0.3">
      <c r="B30" s="48"/>
      <c r="C30" s="22"/>
      <c r="D30" s="23"/>
      <c r="E30" s="24"/>
      <c r="F30" s="23"/>
      <c r="G30" s="25"/>
      <c r="H30" s="26"/>
      <c r="I30" s="39"/>
      <c r="J30" s="40"/>
      <c r="K30" s="38"/>
      <c r="L30" s="41"/>
      <c r="M30" s="38"/>
      <c r="N30" s="41"/>
      <c r="O30" s="38"/>
      <c r="P30" s="41"/>
      <c r="Q30" s="38"/>
      <c r="R30" s="41"/>
      <c r="S30" s="47"/>
      <c r="T30" s="31"/>
      <c r="U30" s="26"/>
      <c r="V30" s="39"/>
      <c r="W30" s="40"/>
      <c r="X30" s="26">
        <f t="shared" ref="X30:Z31" si="8">H30</f>
        <v>0</v>
      </c>
      <c r="Y30" s="39">
        <f t="shared" si="8"/>
        <v>0</v>
      </c>
      <c r="Z30" s="40">
        <f t="shared" si="8"/>
        <v>0</v>
      </c>
      <c r="AA30" s="26"/>
      <c r="AB30" s="39"/>
      <c r="AC30" s="40"/>
    </row>
    <row r="31" spans="1:29" ht="15" thickBot="1" x14ac:dyDescent="0.35">
      <c r="B31" s="48"/>
      <c r="C31" s="33"/>
      <c r="D31" s="34"/>
      <c r="E31" s="35"/>
      <c r="F31" s="36"/>
      <c r="G31" s="37"/>
      <c r="H31" s="26">
        <f>I31+J31</f>
        <v>29577</v>
      </c>
      <c r="I31" s="27">
        <v>15077</v>
      </c>
      <c r="J31" s="28">
        <v>14500</v>
      </c>
      <c r="K31" s="29"/>
      <c r="L31" s="30"/>
      <c r="M31" s="29"/>
      <c r="N31" s="30"/>
      <c r="O31" s="29"/>
      <c r="P31" s="30"/>
      <c r="Q31" s="29"/>
      <c r="R31" s="30"/>
      <c r="S31" s="42"/>
      <c r="T31" s="31"/>
      <c r="U31" s="26"/>
      <c r="V31" s="27"/>
      <c r="W31" s="28"/>
      <c r="X31" s="26">
        <f t="shared" si="8"/>
        <v>29577</v>
      </c>
      <c r="Y31" s="27">
        <f t="shared" si="8"/>
        <v>15077</v>
      </c>
      <c r="Z31" s="28">
        <f t="shared" si="8"/>
        <v>14500</v>
      </c>
      <c r="AA31" s="26"/>
      <c r="AB31" s="27"/>
      <c r="AC31" s="28"/>
    </row>
    <row r="32" spans="1:29" ht="15.6" thickTop="1" thickBot="1" x14ac:dyDescent="0.35">
      <c r="B32" s="48" t="s">
        <v>21</v>
      </c>
      <c r="C32" s="43"/>
      <c r="D32" s="43"/>
      <c r="E32" s="44"/>
      <c r="F32" s="45"/>
      <c r="G32" s="46"/>
      <c r="H32" s="38"/>
      <c r="I32" s="39"/>
      <c r="J32" s="40"/>
      <c r="K32" s="38"/>
      <c r="L32" s="41"/>
      <c r="M32" s="38"/>
      <c r="N32" s="41"/>
      <c r="O32" s="38"/>
      <c r="P32" s="41"/>
      <c r="Q32" s="38"/>
      <c r="R32" s="41"/>
      <c r="S32" s="47"/>
      <c r="T32" s="31"/>
      <c r="U32" s="38"/>
      <c r="V32" s="39"/>
      <c r="W32" s="40"/>
      <c r="X32" s="38"/>
      <c r="Y32" s="39"/>
      <c r="Z32" s="40"/>
      <c r="AA32" s="38"/>
      <c r="AB32" s="39"/>
      <c r="AC32" s="40"/>
    </row>
    <row r="33" spans="1:29" ht="15" thickTop="1" x14ac:dyDescent="0.3">
      <c r="B33" s="48"/>
      <c r="C33" s="49"/>
      <c r="D33" s="50"/>
      <c r="E33" s="51"/>
      <c r="F33" s="52"/>
      <c r="G33" s="53"/>
      <c r="H33" s="26">
        <f>I33+J33</f>
        <v>14400</v>
      </c>
      <c r="I33" s="27">
        <v>9400</v>
      </c>
      <c r="J33" s="28">
        <v>5000</v>
      </c>
      <c r="K33" s="29"/>
      <c r="L33" s="30"/>
      <c r="M33" s="29"/>
      <c r="N33" s="30"/>
      <c r="O33" s="29"/>
      <c r="P33" s="30"/>
      <c r="Q33" s="29"/>
      <c r="R33" s="30"/>
      <c r="S33" s="42"/>
      <c r="T33" s="31"/>
      <c r="U33" s="26"/>
      <c r="V33" s="27"/>
      <c r="W33" s="28"/>
      <c r="X33" s="26">
        <f>H33</f>
        <v>14400</v>
      </c>
      <c r="Y33" s="27">
        <f t="shared" ref="Y33" si="9">I33</f>
        <v>9400</v>
      </c>
      <c r="Z33" s="28">
        <f>J33</f>
        <v>5000</v>
      </c>
      <c r="AA33" s="26"/>
      <c r="AB33" s="27"/>
      <c r="AC33" s="28"/>
    </row>
    <row r="34" spans="1:29" x14ac:dyDescent="0.3">
      <c r="B34" s="48"/>
      <c r="C34" s="49"/>
      <c r="D34" s="49"/>
      <c r="E34" s="51"/>
      <c r="F34" s="66"/>
      <c r="G34" s="53"/>
      <c r="H34" s="26">
        <f>I34+J34</f>
        <v>4100</v>
      </c>
      <c r="I34" s="39"/>
      <c r="J34" s="40">
        <v>4100</v>
      </c>
      <c r="K34" s="38"/>
      <c r="L34" s="41"/>
      <c r="M34" s="38"/>
      <c r="N34" s="41"/>
      <c r="O34" s="38"/>
      <c r="P34" s="41"/>
      <c r="Q34" s="38"/>
      <c r="R34" s="41"/>
      <c r="S34" s="47"/>
      <c r="T34" s="31"/>
      <c r="U34" s="26"/>
      <c r="V34" s="39"/>
      <c r="W34" s="40"/>
      <c r="X34" s="26">
        <f>H34</f>
        <v>4100</v>
      </c>
      <c r="Y34" s="39">
        <f>I34</f>
        <v>0</v>
      </c>
      <c r="Z34" s="40">
        <f>J34</f>
        <v>4100</v>
      </c>
      <c r="AA34" s="26"/>
      <c r="AB34" s="39"/>
      <c r="AC34" s="40"/>
    </row>
    <row r="35" spans="1:29" x14ac:dyDescent="0.3">
      <c r="A35" s="4">
        <v>129000</v>
      </c>
      <c r="B35" s="9">
        <f>T35</f>
        <v>100149</v>
      </c>
      <c r="C35" s="10"/>
      <c r="D35" s="11"/>
      <c r="E35" s="12"/>
      <c r="F35" s="11"/>
      <c r="G35" s="13"/>
      <c r="H35" s="54">
        <v>139000</v>
      </c>
      <c r="I35" s="55">
        <v>69094</v>
      </c>
      <c r="J35" s="56">
        <v>71037</v>
      </c>
      <c r="K35" s="57">
        <v>10330</v>
      </c>
      <c r="L35" s="58">
        <v>15334</v>
      </c>
      <c r="M35" s="57">
        <v>23010</v>
      </c>
      <c r="N35" s="58">
        <v>25373</v>
      </c>
      <c r="O35" s="57">
        <v>16786</v>
      </c>
      <c r="P35" s="58">
        <v>13687</v>
      </c>
      <c r="Q35" s="57">
        <v>18968</v>
      </c>
      <c r="R35" s="58">
        <v>18643</v>
      </c>
      <c r="S35" s="19"/>
      <c r="T35" s="59">
        <v>100149</v>
      </c>
      <c r="U35" s="54">
        <f>I35+J35</f>
        <v>140131</v>
      </c>
      <c r="V35" s="55">
        <f>K35+M35+O35+Q35</f>
        <v>69094</v>
      </c>
      <c r="W35" s="56">
        <f>L35+N35+P35+R35</f>
        <v>73037</v>
      </c>
      <c r="X35" s="54">
        <f>X41-X40-X39+X37+X36</f>
        <v>112800</v>
      </c>
      <c r="Y35" s="55">
        <f>Y41-Y40-Y39+Y37+Y36</f>
        <v>67531</v>
      </c>
      <c r="Z35" s="56">
        <f>Z41-Z40-Z39+Z37+Z36</f>
        <v>45269</v>
      </c>
      <c r="AA35" s="54">
        <f>SUM(AB35:AC36)</f>
        <v>135000</v>
      </c>
      <c r="AB35" s="55">
        <v>67000</v>
      </c>
      <c r="AC35" s="56">
        <v>68000</v>
      </c>
    </row>
    <row r="36" spans="1:29" x14ac:dyDescent="0.3">
      <c r="B36" s="48"/>
      <c r="C36" s="22"/>
      <c r="D36" s="23"/>
      <c r="E36" s="24"/>
      <c r="F36" s="23"/>
      <c r="G36" s="25"/>
      <c r="H36" s="26">
        <f>I36+J36</f>
        <v>45000</v>
      </c>
      <c r="I36" s="39">
        <v>26000</v>
      </c>
      <c r="J36" s="40">
        <v>19000</v>
      </c>
      <c r="K36" s="38"/>
      <c r="L36" s="41"/>
      <c r="M36" s="38"/>
      <c r="N36" s="41"/>
      <c r="O36" s="38"/>
      <c r="P36" s="41"/>
      <c r="Q36" s="38"/>
      <c r="R36" s="41"/>
      <c r="S36" s="47"/>
      <c r="T36" s="31"/>
      <c r="U36" s="26"/>
      <c r="V36" s="39"/>
      <c r="W36" s="40"/>
      <c r="X36" s="26">
        <f t="shared" ref="X36:Z37" si="10">H36</f>
        <v>45000</v>
      </c>
      <c r="Y36" s="39">
        <f t="shared" si="10"/>
        <v>26000</v>
      </c>
      <c r="Z36" s="40">
        <f t="shared" si="10"/>
        <v>19000</v>
      </c>
      <c r="AA36" s="26"/>
      <c r="AB36" s="39"/>
      <c r="AC36" s="40"/>
    </row>
    <row r="37" spans="1:29" ht="15" thickBot="1" x14ac:dyDescent="0.35">
      <c r="B37" s="48"/>
      <c r="C37" s="33"/>
      <c r="D37" s="34"/>
      <c r="E37" s="35"/>
      <c r="F37" s="36"/>
      <c r="G37" s="37"/>
      <c r="H37" s="26">
        <f>I37+J37</f>
        <v>15700</v>
      </c>
      <c r="I37" s="27">
        <v>9400</v>
      </c>
      <c r="J37" s="28">
        <v>6300</v>
      </c>
      <c r="K37" s="29"/>
      <c r="L37" s="30"/>
      <c r="M37" s="29"/>
      <c r="N37" s="30"/>
      <c r="O37" s="29"/>
      <c r="P37" s="30"/>
      <c r="Q37" s="29"/>
      <c r="R37" s="30"/>
      <c r="S37" s="42"/>
      <c r="T37" s="31"/>
      <c r="U37" s="26"/>
      <c r="V37" s="27"/>
      <c r="W37" s="28"/>
      <c r="X37" s="26">
        <f>H37</f>
        <v>15700</v>
      </c>
      <c r="Y37" s="27">
        <f t="shared" si="10"/>
        <v>9400</v>
      </c>
      <c r="Z37" s="28">
        <f t="shared" si="10"/>
        <v>6300</v>
      </c>
      <c r="AA37" s="26"/>
      <c r="AB37" s="27"/>
      <c r="AC37" s="28"/>
    </row>
    <row r="38" spans="1:29" ht="15.6" thickTop="1" thickBot="1" x14ac:dyDescent="0.35">
      <c r="B38" s="48" t="s">
        <v>22</v>
      </c>
      <c r="C38" s="43"/>
      <c r="D38" s="43"/>
      <c r="E38" s="44"/>
      <c r="F38" s="45"/>
      <c r="G38" s="46"/>
      <c r="H38" s="38"/>
      <c r="I38" s="39"/>
      <c r="J38" s="40"/>
      <c r="K38" s="38"/>
      <c r="L38" s="41"/>
      <c r="M38" s="38"/>
      <c r="N38" s="41"/>
      <c r="O38" s="38"/>
      <c r="P38" s="41"/>
      <c r="Q38" s="38"/>
      <c r="R38" s="41"/>
      <c r="S38" s="47"/>
      <c r="T38" s="31"/>
      <c r="U38" s="38"/>
      <c r="V38" s="39"/>
      <c r="W38" s="40"/>
      <c r="X38" s="38"/>
      <c r="Y38" s="39"/>
      <c r="Z38" s="40"/>
      <c r="AA38" s="38"/>
      <c r="AB38" s="39"/>
      <c r="AC38" s="40"/>
    </row>
    <row r="39" spans="1:29" ht="15" thickTop="1" x14ac:dyDescent="0.3">
      <c r="B39" s="48"/>
      <c r="C39" s="49"/>
      <c r="D39" s="50"/>
      <c r="E39" s="51"/>
      <c r="F39" s="52"/>
      <c r="G39" s="53"/>
      <c r="H39" s="26">
        <f>I39+J39</f>
        <v>16400</v>
      </c>
      <c r="I39" s="27">
        <v>4400</v>
      </c>
      <c r="J39" s="28">
        <v>12000</v>
      </c>
      <c r="K39" s="29"/>
      <c r="L39" s="30"/>
      <c r="M39" s="29"/>
      <c r="N39" s="30"/>
      <c r="O39" s="29"/>
      <c r="P39" s="30"/>
      <c r="Q39" s="29"/>
      <c r="R39" s="30"/>
      <c r="S39" s="42"/>
      <c r="T39" s="31"/>
      <c r="U39" s="26"/>
      <c r="V39" s="27"/>
      <c r="W39" s="28"/>
      <c r="X39" s="26">
        <f>H39</f>
        <v>16400</v>
      </c>
      <c r="Y39" s="27">
        <f t="shared" ref="Y39" si="11">I39</f>
        <v>4400</v>
      </c>
      <c r="Z39" s="28">
        <f>J39</f>
        <v>12000</v>
      </c>
      <c r="AA39" s="26"/>
      <c r="AB39" s="27"/>
      <c r="AC39" s="28"/>
    </row>
    <row r="40" spans="1:29" x14ac:dyDescent="0.3">
      <c r="B40" s="48"/>
      <c r="C40" s="22"/>
      <c r="D40" s="23"/>
      <c r="E40" s="24"/>
      <c r="F40" s="23"/>
      <c r="G40" s="25"/>
      <c r="H40" s="26"/>
      <c r="I40" s="39"/>
      <c r="J40" s="40"/>
      <c r="K40" s="38"/>
      <c r="L40" s="41"/>
      <c r="M40" s="38"/>
      <c r="N40" s="41"/>
      <c r="O40" s="38"/>
      <c r="P40" s="41"/>
      <c r="Q40" s="38"/>
      <c r="R40" s="41"/>
      <c r="S40" s="47"/>
      <c r="T40" s="31"/>
      <c r="U40" s="26"/>
      <c r="V40" s="39"/>
      <c r="W40" s="40"/>
      <c r="X40" s="26">
        <f>H40</f>
        <v>0</v>
      </c>
      <c r="Y40" s="39">
        <f>I40</f>
        <v>0</v>
      </c>
      <c r="Z40" s="40">
        <f>J40</f>
        <v>0</v>
      </c>
      <c r="AA40" s="26"/>
      <c r="AB40" s="39"/>
      <c r="AC40" s="40"/>
    </row>
    <row r="41" spans="1:29" x14ac:dyDescent="0.3">
      <c r="A41" s="4">
        <v>82500</v>
      </c>
      <c r="B41" s="9">
        <f>T41</f>
        <v>100148</v>
      </c>
      <c r="C41" s="10"/>
      <c r="D41" s="11"/>
      <c r="E41" s="12"/>
      <c r="F41" s="11"/>
      <c r="G41" s="13"/>
      <c r="H41" s="54">
        <v>87500</v>
      </c>
      <c r="I41" s="55">
        <v>37194</v>
      </c>
      <c r="J41" s="56">
        <v>30737</v>
      </c>
      <c r="K41" s="57"/>
      <c r="L41" s="58"/>
      <c r="M41" s="57"/>
      <c r="N41" s="58"/>
      <c r="O41" s="57"/>
      <c r="P41" s="58"/>
      <c r="Q41" s="57"/>
      <c r="R41" s="58"/>
      <c r="S41" s="19"/>
      <c r="T41" s="59">
        <v>100148</v>
      </c>
      <c r="U41" s="54">
        <f>I41+J41</f>
        <v>67931</v>
      </c>
      <c r="V41" s="55">
        <f>K41+M41+O41+Q41</f>
        <v>0</v>
      </c>
      <c r="W41" s="56">
        <f>L41+N41+P41+R41</f>
        <v>0</v>
      </c>
      <c r="X41" s="54">
        <f>X47-X46-X45+X43+X42</f>
        <v>68500</v>
      </c>
      <c r="Y41" s="55">
        <f>Y47-Y46-Y45+Y43+Y42</f>
        <v>36531</v>
      </c>
      <c r="Z41" s="56">
        <f>Z47-Z46-Z45+Z43+Z42</f>
        <v>31969</v>
      </c>
      <c r="AA41" s="54">
        <f>SUM(AB41:AC42)</f>
        <v>75500</v>
      </c>
      <c r="AB41" s="55">
        <v>38000</v>
      </c>
      <c r="AC41" s="56">
        <v>37500</v>
      </c>
    </row>
    <row r="42" spans="1:29" x14ac:dyDescent="0.3">
      <c r="B42" s="48"/>
      <c r="C42" s="22"/>
      <c r="D42" s="23"/>
      <c r="E42" s="24"/>
      <c r="F42" s="23"/>
      <c r="G42" s="25"/>
      <c r="H42" s="38"/>
      <c r="I42" s="39"/>
      <c r="J42" s="40"/>
      <c r="K42" s="38"/>
      <c r="L42" s="41"/>
      <c r="M42" s="38"/>
      <c r="N42" s="41"/>
      <c r="O42" s="38"/>
      <c r="P42" s="41"/>
      <c r="Q42" s="38"/>
      <c r="R42" s="41"/>
      <c r="S42" s="47"/>
      <c r="T42" s="31"/>
      <c r="U42" s="38"/>
      <c r="V42" s="39"/>
      <c r="W42" s="40"/>
      <c r="X42" s="38">
        <f t="shared" ref="X42:Z43" si="12">H42</f>
        <v>0</v>
      </c>
      <c r="Y42" s="39">
        <f t="shared" si="12"/>
        <v>0</v>
      </c>
      <c r="Z42" s="40">
        <f t="shared" si="12"/>
        <v>0</v>
      </c>
      <c r="AA42" s="38"/>
      <c r="AB42" s="39"/>
      <c r="AC42" s="40"/>
    </row>
    <row r="43" spans="1:29" ht="15" thickBot="1" x14ac:dyDescent="0.35">
      <c r="B43" s="48"/>
      <c r="C43" s="33"/>
      <c r="D43" s="34"/>
      <c r="E43" s="35"/>
      <c r="F43" s="36"/>
      <c r="G43" s="37"/>
      <c r="H43" s="26">
        <f>I43+J43</f>
        <v>8800</v>
      </c>
      <c r="I43" s="27">
        <v>8800</v>
      </c>
      <c r="J43" s="28"/>
      <c r="K43" s="29"/>
      <c r="L43" s="67"/>
      <c r="M43" s="29"/>
      <c r="N43" s="67"/>
      <c r="O43" s="29"/>
      <c r="P43" s="67"/>
      <c r="Q43" s="29"/>
      <c r="R43" s="67"/>
      <c r="S43" s="68"/>
      <c r="T43" s="31"/>
      <c r="U43" s="26"/>
      <c r="V43" s="27"/>
      <c r="W43" s="28"/>
      <c r="X43" s="26">
        <f>H43</f>
        <v>8800</v>
      </c>
      <c r="Y43" s="27">
        <f t="shared" si="12"/>
        <v>8800</v>
      </c>
      <c r="Z43" s="28">
        <f t="shared" si="12"/>
        <v>0</v>
      </c>
      <c r="AA43" s="26"/>
      <c r="AB43" s="27"/>
      <c r="AC43" s="28"/>
    </row>
    <row r="44" spans="1:29" ht="15.6" thickTop="1" thickBot="1" x14ac:dyDescent="0.35">
      <c r="B44" s="48" t="s">
        <v>23</v>
      </c>
      <c r="C44" s="43"/>
      <c r="D44" s="43"/>
      <c r="E44" s="44"/>
      <c r="F44" s="45"/>
      <c r="G44" s="46"/>
      <c r="H44" s="38"/>
      <c r="I44" s="39"/>
      <c r="J44" s="40"/>
      <c r="K44" s="38"/>
      <c r="L44" s="41"/>
      <c r="M44" s="38"/>
      <c r="N44" s="41"/>
      <c r="O44" s="38"/>
      <c r="P44" s="41"/>
      <c r="Q44" s="38"/>
      <c r="R44" s="41"/>
      <c r="S44" s="47"/>
      <c r="T44" s="31"/>
      <c r="U44" s="38"/>
      <c r="V44" s="39"/>
      <c r="W44" s="40"/>
      <c r="X44" s="38"/>
      <c r="Y44" s="39"/>
      <c r="Z44" s="40"/>
      <c r="AA44" s="38"/>
      <c r="AB44" s="39"/>
      <c r="AC44" s="40"/>
    </row>
    <row r="45" spans="1:29" ht="15" thickTop="1" x14ac:dyDescent="0.3">
      <c r="B45" s="48"/>
      <c r="C45" s="49"/>
      <c r="D45" s="50"/>
      <c r="E45" s="51"/>
      <c r="F45" s="52"/>
      <c r="G45" s="53"/>
      <c r="H45" s="26">
        <f>I45+J45</f>
        <v>9400</v>
      </c>
      <c r="I45" s="27"/>
      <c r="J45" s="28">
        <v>9400</v>
      </c>
      <c r="K45" s="29"/>
      <c r="L45" s="67"/>
      <c r="M45" s="29"/>
      <c r="N45" s="67"/>
      <c r="O45" s="29"/>
      <c r="P45" s="67"/>
      <c r="Q45" s="29"/>
      <c r="R45" s="67"/>
      <c r="S45" s="42"/>
      <c r="T45" s="31"/>
      <c r="U45" s="26"/>
      <c r="V45" s="27"/>
      <c r="W45" s="28"/>
      <c r="X45" s="26">
        <f>H45</f>
        <v>9400</v>
      </c>
      <c r="Y45" s="27">
        <f t="shared" ref="Y45" si="13">I45</f>
        <v>0</v>
      </c>
      <c r="Z45" s="28">
        <f>J45</f>
        <v>9400</v>
      </c>
      <c r="AA45" s="26"/>
      <c r="AB45" s="27"/>
      <c r="AC45" s="28"/>
    </row>
    <row r="46" spans="1:29" x14ac:dyDescent="0.3">
      <c r="B46" s="48"/>
      <c r="C46" s="22"/>
      <c r="D46" s="23"/>
      <c r="E46" s="24"/>
      <c r="F46" s="23"/>
      <c r="G46" s="25"/>
      <c r="H46" s="38"/>
      <c r="I46" s="39"/>
      <c r="J46" s="40"/>
      <c r="K46" s="38"/>
      <c r="L46" s="41"/>
      <c r="M46" s="38"/>
      <c r="N46" s="41"/>
      <c r="O46" s="38"/>
      <c r="P46" s="41"/>
      <c r="Q46" s="38"/>
      <c r="R46" s="41"/>
      <c r="S46" s="47"/>
      <c r="T46" s="31"/>
      <c r="U46" s="38"/>
      <c r="V46" s="39"/>
      <c r="W46" s="40"/>
      <c r="X46" s="38">
        <f>H46</f>
        <v>0</v>
      </c>
      <c r="Y46" s="39">
        <f>I46</f>
        <v>0</v>
      </c>
      <c r="Z46" s="40">
        <f>J46</f>
        <v>0</v>
      </c>
      <c r="AA46" s="38"/>
      <c r="AB46" s="39"/>
      <c r="AC46" s="40"/>
    </row>
    <row r="47" spans="1:29" x14ac:dyDescent="0.3">
      <c r="A47" s="4">
        <v>70000</v>
      </c>
      <c r="B47" s="9">
        <f>T47</f>
        <v>100224</v>
      </c>
      <c r="C47" s="10"/>
      <c r="D47" s="11"/>
      <c r="E47" s="12"/>
      <c r="F47" s="11"/>
      <c r="G47" s="13"/>
      <c r="H47" s="54">
        <v>74000</v>
      </c>
      <c r="I47" s="55">
        <v>36290</v>
      </c>
      <c r="J47" s="56">
        <v>40137</v>
      </c>
      <c r="K47" s="57"/>
      <c r="L47" s="58"/>
      <c r="M47" s="57"/>
      <c r="N47" s="58"/>
      <c r="O47" s="57"/>
      <c r="P47" s="58"/>
      <c r="Q47" s="57"/>
      <c r="R47" s="58"/>
      <c r="S47" s="47"/>
      <c r="T47" s="59">
        <v>100224</v>
      </c>
      <c r="U47" s="54">
        <f>I47+J47</f>
        <v>76427</v>
      </c>
      <c r="V47" s="55">
        <f>K47+M47+O47+Q47</f>
        <v>0</v>
      </c>
      <c r="W47" s="56">
        <f>L47+N47+P47+R47</f>
        <v>0</v>
      </c>
      <c r="X47" s="55">
        <f>X50-X49-X48</f>
        <v>69100</v>
      </c>
      <c r="Y47" s="55">
        <f>Y50-Y49-Y48</f>
        <v>27731</v>
      </c>
      <c r="Z47" s="55">
        <f>Z50-Z49-Z48</f>
        <v>41369</v>
      </c>
      <c r="AA47" s="54">
        <f>SUM(AB47:AC48)</f>
        <v>74000</v>
      </c>
      <c r="AB47" s="55">
        <v>36500</v>
      </c>
      <c r="AC47" s="56">
        <v>37500</v>
      </c>
    </row>
    <row r="48" spans="1:29" x14ac:dyDescent="0.3">
      <c r="B48" s="48"/>
      <c r="C48" s="22"/>
      <c r="D48" s="23"/>
      <c r="E48" s="24"/>
      <c r="F48" s="23"/>
      <c r="G48" s="25"/>
      <c r="H48" s="38"/>
      <c r="I48" s="39"/>
      <c r="J48" s="40"/>
      <c r="K48" s="38"/>
      <c r="L48" s="41"/>
      <c r="M48" s="38"/>
      <c r="N48" s="41"/>
      <c r="O48" s="38"/>
      <c r="P48" s="41"/>
      <c r="Q48" s="38"/>
      <c r="R48" s="41"/>
      <c r="S48" s="47"/>
      <c r="T48" s="31"/>
      <c r="U48" s="38"/>
      <c r="V48" s="39"/>
      <c r="W48" s="40"/>
      <c r="X48" s="38">
        <f t="shared" ref="X48:Z49" si="14">H48</f>
        <v>0</v>
      </c>
      <c r="Y48" s="39">
        <f t="shared" si="14"/>
        <v>0</v>
      </c>
      <c r="Z48" s="40">
        <f t="shared" si="14"/>
        <v>0</v>
      </c>
      <c r="AA48" s="38"/>
      <c r="AB48" s="39"/>
      <c r="AC48" s="40"/>
    </row>
    <row r="49" spans="1:29" ht="15" thickBot="1" x14ac:dyDescent="0.35">
      <c r="B49" s="48"/>
      <c r="C49" s="33"/>
      <c r="D49" s="34"/>
      <c r="E49" s="35"/>
      <c r="F49" s="36"/>
      <c r="G49" s="37"/>
      <c r="H49" s="26">
        <f>I49+J49</f>
        <v>17900</v>
      </c>
      <c r="I49" s="27">
        <v>9400</v>
      </c>
      <c r="J49" s="28">
        <v>8500</v>
      </c>
      <c r="K49" s="29"/>
      <c r="L49" s="30"/>
      <c r="M49" s="29"/>
      <c r="N49" s="30"/>
      <c r="O49" s="29"/>
      <c r="P49" s="30"/>
      <c r="Q49" s="29"/>
      <c r="R49" s="30"/>
      <c r="S49" s="42"/>
      <c r="T49" s="31"/>
      <c r="U49" s="26"/>
      <c r="V49" s="27"/>
      <c r="W49" s="28"/>
      <c r="X49" s="26">
        <f t="shared" si="14"/>
        <v>17900</v>
      </c>
      <c r="Y49" s="27">
        <f t="shared" si="14"/>
        <v>9400</v>
      </c>
      <c r="Z49" s="28">
        <f t="shared" si="14"/>
        <v>8500</v>
      </c>
      <c r="AA49" s="26"/>
      <c r="AB49" s="27"/>
      <c r="AC49" s="28"/>
    </row>
    <row r="50" spans="1:29" ht="15.6" thickTop="1" thickBot="1" x14ac:dyDescent="0.35">
      <c r="A50" s="4">
        <v>94400</v>
      </c>
      <c r="B50" s="48" t="s">
        <v>24</v>
      </c>
      <c r="C50" s="43"/>
      <c r="D50" s="43"/>
      <c r="E50" s="44"/>
      <c r="F50" s="45"/>
      <c r="G50" s="46"/>
      <c r="H50" s="54">
        <v>100000</v>
      </c>
      <c r="I50" s="55">
        <v>47999</v>
      </c>
      <c r="J50" s="56">
        <v>48637</v>
      </c>
      <c r="K50" s="57">
        <v>5660</v>
      </c>
      <c r="L50" s="58">
        <v>11788</v>
      </c>
      <c r="M50" s="57">
        <v>15835</v>
      </c>
      <c r="N50" s="58">
        <v>18747</v>
      </c>
      <c r="O50" s="57">
        <v>13092</v>
      </c>
      <c r="P50" s="58">
        <v>8687</v>
      </c>
      <c r="Q50" s="57">
        <v>13412</v>
      </c>
      <c r="R50" s="58">
        <v>9415</v>
      </c>
      <c r="S50" s="47"/>
      <c r="T50" s="59">
        <v>100147</v>
      </c>
      <c r="U50" s="54">
        <f>I50+J50</f>
        <v>96636</v>
      </c>
      <c r="V50" s="55">
        <f>K50+M50+O50+Q50</f>
        <v>47999</v>
      </c>
      <c r="W50" s="56">
        <f>L50+N50+P50+R50</f>
        <v>48637</v>
      </c>
      <c r="X50" s="55">
        <f>X53-X52-X51</f>
        <v>87000</v>
      </c>
      <c r="Y50" s="114">
        <f>Y53-Y52-Y51</f>
        <v>37131</v>
      </c>
      <c r="Z50" s="56">
        <f>Z53-Z52-Z51</f>
        <v>49869</v>
      </c>
      <c r="AA50" s="54"/>
      <c r="AB50" s="55"/>
      <c r="AC50" s="56"/>
    </row>
    <row r="51" spans="1:29" ht="15" thickTop="1" x14ac:dyDescent="0.3">
      <c r="B51" s="48"/>
      <c r="C51" s="49"/>
      <c r="D51" s="50"/>
      <c r="E51" s="51"/>
      <c r="F51" s="52"/>
      <c r="G51" s="53"/>
      <c r="H51" s="26">
        <f>I51+J51</f>
        <v>16300</v>
      </c>
      <c r="I51" s="27">
        <v>11500</v>
      </c>
      <c r="J51" s="28">
        <v>4800</v>
      </c>
      <c r="K51" s="29"/>
      <c r="L51" s="30"/>
      <c r="M51" s="29"/>
      <c r="N51" s="30"/>
      <c r="O51" s="29"/>
      <c r="P51" s="30"/>
      <c r="Q51" s="29"/>
      <c r="R51" s="30"/>
      <c r="S51" s="42"/>
      <c r="T51" s="31"/>
      <c r="U51" s="26"/>
      <c r="V51" s="27"/>
      <c r="W51" s="28"/>
      <c r="X51" s="26">
        <f>H51</f>
        <v>16300</v>
      </c>
      <c r="Y51" s="27">
        <f t="shared" ref="Y51" si="15">I51</f>
        <v>11500</v>
      </c>
      <c r="Z51" s="28">
        <f>J51</f>
        <v>4800</v>
      </c>
      <c r="AA51" s="26"/>
      <c r="AB51" s="27">
        <v>11000</v>
      </c>
      <c r="AC51" s="28">
        <v>4500</v>
      </c>
    </row>
    <row r="52" spans="1:29" x14ac:dyDescent="0.3">
      <c r="B52" s="48"/>
      <c r="C52" s="22"/>
      <c r="D52" s="23"/>
      <c r="E52" s="24"/>
      <c r="F52" s="23"/>
      <c r="G52" s="25"/>
      <c r="H52" s="26">
        <f>I52+J52</f>
        <v>12100</v>
      </c>
      <c r="I52" s="39">
        <v>8700</v>
      </c>
      <c r="J52" s="40">
        <v>3400</v>
      </c>
      <c r="K52" s="38"/>
      <c r="L52" s="41"/>
      <c r="M52" s="38"/>
      <c r="N52" s="41"/>
      <c r="O52" s="38"/>
      <c r="P52" s="41"/>
      <c r="Q52" s="38"/>
      <c r="R52" s="41"/>
      <c r="S52" s="47"/>
      <c r="T52" s="31"/>
      <c r="U52" s="26"/>
      <c r="V52" s="39"/>
      <c r="W52" s="40"/>
      <c r="X52" s="26">
        <f>H52</f>
        <v>12100</v>
      </c>
      <c r="Y52" s="39">
        <f>I52</f>
        <v>8700</v>
      </c>
      <c r="Z52" s="40">
        <f>J52</f>
        <v>3400</v>
      </c>
      <c r="AA52" s="26"/>
      <c r="AB52" s="39">
        <v>8200</v>
      </c>
      <c r="AC52" s="40">
        <v>3200</v>
      </c>
    </row>
    <row r="53" spans="1:29" x14ac:dyDescent="0.3">
      <c r="A53" s="4">
        <v>106000</v>
      </c>
      <c r="B53" s="9">
        <f>T53</f>
        <v>100146</v>
      </c>
      <c r="C53" s="10"/>
      <c r="D53" s="11"/>
      <c r="E53" s="12"/>
      <c r="F53" s="11"/>
      <c r="G53" s="13"/>
      <c r="H53" s="54">
        <v>113000</v>
      </c>
      <c r="I53" s="55">
        <v>56162</v>
      </c>
      <c r="J53" s="56">
        <v>56838</v>
      </c>
      <c r="K53" s="57">
        <v>6634</v>
      </c>
      <c r="L53" s="58">
        <v>14136</v>
      </c>
      <c r="M53" s="57">
        <v>18824</v>
      </c>
      <c r="N53" s="58">
        <v>21305</v>
      </c>
      <c r="O53" s="57">
        <v>15523</v>
      </c>
      <c r="P53" s="58">
        <v>10269</v>
      </c>
      <c r="Q53" s="57">
        <v>15182</v>
      </c>
      <c r="R53" s="58">
        <v>11127</v>
      </c>
      <c r="S53" s="19"/>
      <c r="T53" s="59">
        <v>100146</v>
      </c>
      <c r="U53" s="54">
        <f>I53+J53</f>
        <v>113000</v>
      </c>
      <c r="V53" s="55">
        <f>K53+M53+O53+Q53</f>
        <v>56163</v>
      </c>
      <c r="W53" s="56">
        <f>L53+N53+P53+R53</f>
        <v>56837</v>
      </c>
      <c r="X53" s="54">
        <f>X59-X58-X57+X55+X54</f>
        <v>115400</v>
      </c>
      <c r="Y53" s="55">
        <f>Y59-Y58-Y57+Y55+Y54</f>
        <v>57331</v>
      </c>
      <c r="Z53" s="56">
        <f>Z59-Z58-Z57+Z55+Z54</f>
        <v>58069</v>
      </c>
      <c r="AA53" s="54">
        <f>SUM(AB53:AC54)</f>
        <v>105500</v>
      </c>
      <c r="AB53" s="55">
        <v>52000</v>
      </c>
      <c r="AC53" s="56">
        <v>53500</v>
      </c>
    </row>
    <row r="54" spans="1:29" x14ac:dyDescent="0.3">
      <c r="B54" s="48"/>
      <c r="C54" s="22"/>
      <c r="D54" s="23"/>
      <c r="E54" s="24"/>
      <c r="F54" s="23"/>
      <c r="G54" s="25"/>
      <c r="H54" s="38"/>
      <c r="I54" s="39"/>
      <c r="J54" s="40"/>
      <c r="K54" s="38"/>
      <c r="L54" s="41"/>
      <c r="M54" s="38"/>
      <c r="N54" s="41"/>
      <c r="O54" s="38"/>
      <c r="P54" s="41"/>
      <c r="Q54" s="38"/>
      <c r="R54" s="41"/>
      <c r="S54" s="47"/>
      <c r="T54" s="31"/>
      <c r="U54" s="38"/>
      <c r="V54" s="39"/>
      <c r="W54" s="40"/>
      <c r="X54" s="38">
        <f t="shared" ref="X54:Z55" si="16">H54</f>
        <v>0</v>
      </c>
      <c r="Y54" s="39">
        <f t="shared" si="16"/>
        <v>0</v>
      </c>
      <c r="Z54" s="40">
        <f t="shared" si="16"/>
        <v>0</v>
      </c>
      <c r="AA54" s="38"/>
      <c r="AB54" s="39"/>
      <c r="AC54" s="40"/>
    </row>
    <row r="55" spans="1:29" ht="15" thickBot="1" x14ac:dyDescent="0.35">
      <c r="B55" s="48"/>
      <c r="C55" s="33"/>
      <c r="D55" s="34"/>
      <c r="E55" s="35"/>
      <c r="F55" s="36"/>
      <c r="G55" s="37"/>
      <c r="H55" s="26">
        <f>I55+J55</f>
        <v>30500</v>
      </c>
      <c r="I55" s="27">
        <v>15000</v>
      </c>
      <c r="J55" s="28">
        <v>15500</v>
      </c>
      <c r="K55" s="29"/>
      <c r="L55" s="30"/>
      <c r="M55" s="29"/>
      <c r="N55" s="30"/>
      <c r="O55" s="29"/>
      <c r="P55" s="30"/>
      <c r="Q55" s="29"/>
      <c r="R55" s="30"/>
      <c r="S55" s="42"/>
      <c r="T55" s="31"/>
      <c r="U55" s="26"/>
      <c r="V55" s="27"/>
      <c r="W55" s="28"/>
      <c r="X55" s="26">
        <f t="shared" si="16"/>
        <v>30500</v>
      </c>
      <c r="Y55" s="27">
        <f t="shared" si="16"/>
        <v>15000</v>
      </c>
      <c r="Z55" s="28">
        <f t="shared" si="16"/>
        <v>15500</v>
      </c>
      <c r="AA55" s="26"/>
      <c r="AB55" s="27"/>
      <c r="AC55" s="28"/>
    </row>
    <row r="56" spans="1:29" ht="15.6" thickTop="1" thickBot="1" x14ac:dyDescent="0.35">
      <c r="B56" s="48" t="s">
        <v>25</v>
      </c>
      <c r="C56" s="43"/>
      <c r="D56" s="43"/>
      <c r="E56" s="44"/>
      <c r="F56" s="45"/>
      <c r="G56" s="46"/>
      <c r="H56" s="38"/>
      <c r="I56" s="39"/>
      <c r="J56" s="40"/>
      <c r="K56" s="38"/>
      <c r="L56" s="41"/>
      <c r="M56" s="38"/>
      <c r="N56" s="41"/>
      <c r="O56" s="38"/>
      <c r="P56" s="41"/>
      <c r="Q56" s="38"/>
      <c r="R56" s="41"/>
      <c r="S56" s="47"/>
      <c r="T56" s="31"/>
      <c r="U56" s="38"/>
      <c r="V56" s="39"/>
      <c r="W56" s="40"/>
      <c r="X56" s="38"/>
      <c r="Y56" s="39"/>
      <c r="Z56" s="40"/>
      <c r="AA56" s="38"/>
      <c r="AB56" s="39"/>
      <c r="AC56" s="40"/>
    </row>
    <row r="57" spans="1:29" ht="15" thickTop="1" x14ac:dyDescent="0.3">
      <c r="B57" s="48"/>
      <c r="C57" s="49"/>
      <c r="D57" s="50"/>
      <c r="E57" s="51"/>
      <c r="F57" s="52"/>
      <c r="G57" s="53"/>
      <c r="H57" s="26">
        <f>I57+J57</f>
        <v>9500</v>
      </c>
      <c r="I57" s="27">
        <v>5100</v>
      </c>
      <c r="J57" s="28">
        <v>4400</v>
      </c>
      <c r="K57" s="29"/>
      <c r="L57" s="30"/>
      <c r="M57" s="29"/>
      <c r="N57" s="30"/>
      <c r="O57" s="29"/>
      <c r="P57" s="30"/>
      <c r="Q57" s="29"/>
      <c r="R57" s="30"/>
      <c r="S57" s="42"/>
      <c r="T57" s="31"/>
      <c r="U57" s="26"/>
      <c r="V57" s="27"/>
      <c r="W57" s="28"/>
      <c r="X57" s="26">
        <f>H57</f>
        <v>9500</v>
      </c>
      <c r="Y57" s="27">
        <f t="shared" ref="Y57" si="17">I57</f>
        <v>5100</v>
      </c>
      <c r="Z57" s="28">
        <f>J57</f>
        <v>4400</v>
      </c>
      <c r="AA57" s="26"/>
      <c r="AB57" s="27"/>
      <c r="AC57" s="28"/>
    </row>
    <row r="58" spans="1:29" x14ac:dyDescent="0.3">
      <c r="B58" s="48"/>
      <c r="C58" s="22"/>
      <c r="D58" s="23"/>
      <c r="E58" s="24"/>
      <c r="F58" s="23"/>
      <c r="G58" s="25"/>
      <c r="H58" s="38"/>
      <c r="I58" s="39"/>
      <c r="J58" s="40"/>
      <c r="K58" s="38"/>
      <c r="L58" s="41"/>
      <c r="M58" s="38"/>
      <c r="N58" s="41"/>
      <c r="O58" s="38"/>
      <c r="P58" s="41"/>
      <c r="Q58" s="38"/>
      <c r="R58" s="41"/>
      <c r="S58" s="47"/>
      <c r="T58" s="31"/>
      <c r="U58" s="38"/>
      <c r="V58" s="39"/>
      <c r="W58" s="40"/>
      <c r="X58" s="38">
        <f>H58</f>
        <v>0</v>
      </c>
      <c r="Y58" s="39">
        <f>I58</f>
        <v>0</v>
      </c>
      <c r="Z58" s="40">
        <f>J58</f>
        <v>0</v>
      </c>
      <c r="AA58" s="38"/>
      <c r="AB58" s="39"/>
      <c r="AC58" s="40"/>
    </row>
    <row r="59" spans="1:29" x14ac:dyDescent="0.3">
      <c r="A59" s="4">
        <v>87000</v>
      </c>
      <c r="B59" s="9">
        <f>T59</f>
        <v>100144</v>
      </c>
      <c r="C59" s="10"/>
      <c r="D59" s="11"/>
      <c r="E59" s="12"/>
      <c r="F59" s="11"/>
      <c r="G59" s="13"/>
      <c r="H59" s="54">
        <v>92500</v>
      </c>
      <c r="I59" s="55">
        <v>45923</v>
      </c>
      <c r="J59" s="56">
        <v>46578</v>
      </c>
      <c r="K59" s="57">
        <v>6186</v>
      </c>
      <c r="L59" s="58">
        <v>10029</v>
      </c>
      <c r="M59" s="57">
        <v>15515</v>
      </c>
      <c r="N59" s="58">
        <v>17744</v>
      </c>
      <c r="O59" s="57">
        <v>11423</v>
      </c>
      <c r="P59" s="58">
        <v>9127</v>
      </c>
      <c r="Q59" s="57">
        <v>12798</v>
      </c>
      <c r="R59" s="58">
        <v>9678</v>
      </c>
      <c r="S59" s="19"/>
      <c r="T59" s="59">
        <v>100144</v>
      </c>
      <c r="U59" s="54">
        <f>I59+J59</f>
        <v>92501</v>
      </c>
      <c r="V59" s="55">
        <f>K59+M59+O59+Q59</f>
        <v>45922</v>
      </c>
      <c r="W59" s="56">
        <f>L59+N59+P59+R59</f>
        <v>46578</v>
      </c>
      <c r="X59" s="54">
        <f>X65-X64-X63+X61+X60</f>
        <v>94400</v>
      </c>
      <c r="Y59" s="55">
        <f>Y65-Y64-Y63+Y61+Y60</f>
        <v>47431</v>
      </c>
      <c r="Z59" s="56">
        <f>Z65-Z64-Z63+Z61+Z60</f>
        <v>46969</v>
      </c>
      <c r="AA59" s="54"/>
      <c r="AB59" s="55"/>
      <c r="AC59" s="56"/>
    </row>
    <row r="60" spans="1:29" x14ac:dyDescent="0.3">
      <c r="B60" s="48"/>
      <c r="C60" s="22"/>
      <c r="D60" s="23"/>
      <c r="E60" s="24"/>
      <c r="F60" s="23"/>
      <c r="G60" s="25"/>
      <c r="H60" s="38"/>
      <c r="I60" s="39"/>
      <c r="J60" s="40"/>
      <c r="K60" s="38"/>
      <c r="L60" s="41"/>
      <c r="M60" s="38"/>
      <c r="N60" s="41"/>
      <c r="O60" s="38"/>
      <c r="P60" s="41"/>
      <c r="Q60" s="38"/>
      <c r="R60" s="41"/>
      <c r="S60" s="47"/>
      <c r="T60" s="31"/>
      <c r="U60" s="38"/>
      <c r="V60" s="39"/>
      <c r="W60" s="40"/>
      <c r="X60" s="38">
        <f t="shared" ref="X60:Z61" si="18">H60</f>
        <v>0</v>
      </c>
      <c r="Y60" s="39">
        <f t="shared" si="18"/>
        <v>0</v>
      </c>
      <c r="Z60" s="40">
        <f t="shared" si="18"/>
        <v>0</v>
      </c>
      <c r="AA60" s="38"/>
      <c r="AB60" s="39"/>
      <c r="AC60" s="40"/>
    </row>
    <row r="61" spans="1:29" ht="15" thickBot="1" x14ac:dyDescent="0.35">
      <c r="B61" s="48"/>
      <c r="C61" s="33"/>
      <c r="D61" s="34"/>
      <c r="E61" s="35"/>
      <c r="F61" s="36"/>
      <c r="G61" s="37"/>
      <c r="H61" s="26">
        <f>I61+J61</f>
        <v>28000</v>
      </c>
      <c r="I61" s="27">
        <v>14000</v>
      </c>
      <c r="J61" s="28">
        <v>14000</v>
      </c>
      <c r="K61" s="29"/>
      <c r="L61" s="30"/>
      <c r="M61" s="29"/>
      <c r="N61" s="30"/>
      <c r="O61" s="29"/>
      <c r="P61" s="30"/>
      <c r="Q61" s="29"/>
      <c r="R61" s="30"/>
      <c r="S61" s="42"/>
      <c r="T61" s="31"/>
      <c r="U61" s="26"/>
      <c r="V61" s="27"/>
      <c r="W61" s="28"/>
      <c r="X61" s="26">
        <f t="shared" si="18"/>
        <v>28000</v>
      </c>
      <c r="Y61" s="27">
        <f t="shared" si="18"/>
        <v>14000</v>
      </c>
      <c r="Z61" s="28">
        <f t="shared" si="18"/>
        <v>14000</v>
      </c>
      <c r="AA61" s="26"/>
      <c r="AB61" s="27"/>
      <c r="AC61" s="28"/>
    </row>
    <row r="62" spans="1:29" ht="15.6" thickTop="1" thickBot="1" x14ac:dyDescent="0.35">
      <c r="B62" s="48" t="s">
        <v>26</v>
      </c>
      <c r="C62" s="43"/>
      <c r="D62" s="43"/>
      <c r="E62" s="44"/>
      <c r="F62" s="45"/>
      <c r="G62" s="46"/>
      <c r="H62" s="38"/>
      <c r="I62" s="39"/>
      <c r="J62" s="40"/>
      <c r="K62" s="38"/>
      <c r="L62" s="41"/>
      <c r="M62" s="38"/>
      <c r="N62" s="41"/>
      <c r="O62" s="38"/>
      <c r="P62" s="41"/>
      <c r="Q62" s="38"/>
      <c r="R62" s="41"/>
      <c r="S62" s="47"/>
      <c r="T62" s="31"/>
      <c r="U62" s="38"/>
      <c r="V62" s="39"/>
      <c r="W62" s="40"/>
      <c r="X62" s="38"/>
      <c r="Y62" s="39"/>
      <c r="Z62" s="40"/>
      <c r="AA62" s="38"/>
      <c r="AB62" s="39"/>
      <c r="AC62" s="40"/>
    </row>
    <row r="63" spans="1:29" ht="15" thickTop="1" x14ac:dyDescent="0.3">
      <c r="B63" s="48"/>
      <c r="C63" s="49"/>
      <c r="D63" s="50"/>
      <c r="E63" s="51"/>
      <c r="F63" s="52"/>
      <c r="G63" s="53"/>
      <c r="H63" s="26">
        <f>I63+J63</f>
        <v>7400</v>
      </c>
      <c r="I63" s="27">
        <v>3600</v>
      </c>
      <c r="J63" s="28">
        <v>3800</v>
      </c>
      <c r="K63" s="29"/>
      <c r="L63" s="30"/>
      <c r="M63" s="29"/>
      <c r="N63" s="30"/>
      <c r="O63" s="29"/>
      <c r="P63" s="30"/>
      <c r="Q63" s="29"/>
      <c r="R63" s="30"/>
      <c r="S63" s="42"/>
      <c r="T63" s="31"/>
      <c r="U63" s="26"/>
      <c r="V63" s="27"/>
      <c r="W63" s="28"/>
      <c r="X63" s="26">
        <f t="shared" ref="X63:Z63" si="19">H63</f>
        <v>7400</v>
      </c>
      <c r="Y63" s="27">
        <f t="shared" si="19"/>
        <v>3600</v>
      </c>
      <c r="Z63" s="28">
        <f t="shared" si="19"/>
        <v>3800</v>
      </c>
      <c r="AA63" s="26"/>
      <c r="AB63" s="27"/>
      <c r="AC63" s="28"/>
    </row>
    <row r="64" spans="1:29" x14ac:dyDescent="0.3">
      <c r="B64" s="48"/>
      <c r="C64" s="49"/>
      <c r="D64" s="49"/>
      <c r="E64" s="51"/>
      <c r="F64" s="66"/>
      <c r="G64" s="53"/>
      <c r="H64" s="38"/>
      <c r="I64" s="39"/>
      <c r="J64" s="40"/>
      <c r="K64" s="38"/>
      <c r="L64" s="41"/>
      <c r="M64" s="38"/>
      <c r="N64" s="41"/>
      <c r="O64" s="38"/>
      <c r="P64" s="41"/>
      <c r="Q64" s="38"/>
      <c r="R64" s="41"/>
      <c r="S64" s="47"/>
      <c r="T64" s="31"/>
      <c r="U64" s="38"/>
      <c r="V64" s="39"/>
      <c r="W64" s="40"/>
      <c r="X64" s="38">
        <f>H64</f>
        <v>0</v>
      </c>
      <c r="Y64" s="39">
        <f>I64</f>
        <v>0</v>
      </c>
      <c r="Z64" s="40">
        <f>J64</f>
        <v>0</v>
      </c>
      <c r="AA64" s="38"/>
      <c r="AB64" s="39"/>
      <c r="AC64" s="40"/>
    </row>
    <row r="65" spans="1:29" x14ac:dyDescent="0.3">
      <c r="A65" s="4">
        <v>68500</v>
      </c>
      <c r="B65" s="9">
        <f>T65</f>
        <v>100143</v>
      </c>
      <c r="C65" s="69"/>
      <c r="D65" s="69"/>
      <c r="E65" s="70"/>
      <c r="F65" s="71"/>
      <c r="G65" s="72"/>
      <c r="H65" s="54">
        <v>73000</v>
      </c>
      <c r="I65" s="55">
        <v>37531</v>
      </c>
      <c r="J65" s="56">
        <v>35470</v>
      </c>
      <c r="K65" s="73">
        <v>6032</v>
      </c>
      <c r="L65" s="74">
        <v>5687</v>
      </c>
      <c r="M65" s="73">
        <v>14180</v>
      </c>
      <c r="N65" s="74">
        <v>14431</v>
      </c>
      <c r="O65" s="73">
        <v>8242</v>
      </c>
      <c r="P65" s="74">
        <v>7895</v>
      </c>
      <c r="Q65" s="73">
        <v>9077</v>
      </c>
      <c r="R65" s="74">
        <v>7457</v>
      </c>
      <c r="S65" s="75"/>
      <c r="T65" s="59">
        <v>100143</v>
      </c>
      <c r="U65" s="54">
        <f>I65+J65</f>
        <v>73001</v>
      </c>
      <c r="V65" s="55">
        <f>K65+M65+O65+Q65</f>
        <v>37531</v>
      </c>
      <c r="W65" s="56">
        <f>L65+N65+P65+R65</f>
        <v>35470</v>
      </c>
      <c r="X65" s="54">
        <f>X71-X70-X69+X67+X66</f>
        <v>73800</v>
      </c>
      <c r="Y65" s="55">
        <f>Y71-Y70-Y69+Y67+Y66</f>
        <v>37031</v>
      </c>
      <c r="Z65" s="56">
        <f>Z71-Z70-Z69+Z67+Z66</f>
        <v>36769</v>
      </c>
      <c r="AA65" s="54"/>
      <c r="AB65" s="55"/>
      <c r="AC65" s="56"/>
    </row>
    <row r="66" spans="1:29" x14ac:dyDescent="0.3">
      <c r="B66" s="76" t="s">
        <v>27</v>
      </c>
      <c r="C66" s="49"/>
      <c r="D66" s="49"/>
      <c r="E66" s="51"/>
      <c r="F66" s="66"/>
      <c r="G66" s="53"/>
      <c r="H66" s="26">
        <f>I66+J66</f>
        <v>11600</v>
      </c>
      <c r="I66" s="39">
        <v>5700</v>
      </c>
      <c r="J66" s="40">
        <v>5900</v>
      </c>
      <c r="K66" s="38"/>
      <c r="L66" s="41"/>
      <c r="M66" s="38"/>
      <c r="N66" s="41"/>
      <c r="O66" s="38"/>
      <c r="P66" s="41"/>
      <c r="Q66" s="38"/>
      <c r="R66" s="41"/>
      <c r="S66" s="47"/>
      <c r="T66" s="31"/>
      <c r="U66" s="26"/>
      <c r="V66" s="39"/>
      <c r="W66" s="40"/>
      <c r="X66" s="26">
        <f t="shared" ref="X66:Z67" si="20">H66</f>
        <v>11600</v>
      </c>
      <c r="Y66" s="39">
        <f t="shared" si="20"/>
        <v>5700</v>
      </c>
      <c r="Z66" s="40">
        <f t="shared" si="20"/>
        <v>5900</v>
      </c>
      <c r="AA66" s="26"/>
      <c r="AB66" s="39"/>
      <c r="AC66" s="40"/>
    </row>
    <row r="67" spans="1:29" ht="15" thickBot="1" x14ac:dyDescent="0.35">
      <c r="B67" s="76" t="s">
        <v>28</v>
      </c>
      <c r="C67" s="33"/>
      <c r="D67" s="34"/>
      <c r="E67" s="35"/>
      <c r="F67" s="36"/>
      <c r="G67" s="37"/>
      <c r="H67" s="26">
        <f>I67+J67</f>
        <v>10900</v>
      </c>
      <c r="I67" s="27">
        <v>5400</v>
      </c>
      <c r="J67" s="28">
        <v>5500</v>
      </c>
      <c r="K67" s="38"/>
      <c r="L67" s="41"/>
      <c r="M67" s="38"/>
      <c r="N67" s="41"/>
      <c r="O67" s="38"/>
      <c r="P67" s="41"/>
      <c r="Q67" s="38"/>
      <c r="R67" s="41"/>
      <c r="S67" s="47"/>
      <c r="T67" s="31"/>
      <c r="U67" s="26"/>
      <c r="V67" s="27"/>
      <c r="W67" s="28"/>
      <c r="X67" s="26">
        <f t="shared" si="20"/>
        <v>10900</v>
      </c>
      <c r="Y67" s="27">
        <f t="shared" si="20"/>
        <v>5400</v>
      </c>
      <c r="Z67" s="28">
        <f t="shared" si="20"/>
        <v>5500</v>
      </c>
      <c r="AA67" s="26"/>
      <c r="AB67" s="27"/>
      <c r="AC67" s="28"/>
    </row>
    <row r="68" spans="1:29" ht="15.6" thickTop="1" thickBot="1" x14ac:dyDescent="0.35">
      <c r="B68" s="48" t="s">
        <v>29</v>
      </c>
      <c r="C68" s="49"/>
      <c r="D68" s="49"/>
      <c r="E68" s="51"/>
      <c r="F68" s="66"/>
      <c r="G68" s="53"/>
      <c r="H68" s="38"/>
      <c r="I68" s="39"/>
      <c r="J68" s="40"/>
      <c r="K68" s="38"/>
      <c r="L68" s="41"/>
      <c r="M68" s="38"/>
      <c r="N68" s="41"/>
      <c r="O68" s="38"/>
      <c r="P68" s="41"/>
      <c r="Q68" s="38"/>
      <c r="R68" s="41"/>
      <c r="S68" s="47"/>
      <c r="T68" s="31"/>
      <c r="U68" s="38"/>
      <c r="V68" s="39"/>
      <c r="W68" s="40"/>
      <c r="X68" s="38"/>
      <c r="Y68" s="39"/>
      <c r="Z68" s="40"/>
      <c r="AA68" s="38"/>
      <c r="AB68" s="39"/>
      <c r="AC68" s="40"/>
    </row>
    <row r="69" spans="1:29" ht="15" thickTop="1" x14ac:dyDescent="0.3">
      <c r="B69" s="48"/>
      <c r="C69" s="77"/>
      <c r="D69" s="78"/>
      <c r="E69" s="79"/>
      <c r="F69" s="80"/>
      <c r="G69" s="81"/>
      <c r="H69" s="26">
        <f>I69+J69</f>
        <v>6200</v>
      </c>
      <c r="I69" s="27">
        <v>3200</v>
      </c>
      <c r="J69" s="28">
        <v>3000</v>
      </c>
      <c r="K69" s="29"/>
      <c r="L69" s="30"/>
      <c r="M69" s="29"/>
      <c r="N69" s="30"/>
      <c r="O69" s="29"/>
      <c r="P69" s="30"/>
      <c r="Q69" s="29"/>
      <c r="R69" s="30"/>
      <c r="S69" s="42"/>
      <c r="T69" s="31"/>
      <c r="U69" s="26"/>
      <c r="V69" s="27"/>
      <c r="W69" s="28"/>
      <c r="X69" s="26">
        <f t="shared" ref="X69:Z69" si="21">H69</f>
        <v>6200</v>
      </c>
      <c r="Y69" s="27">
        <f t="shared" si="21"/>
        <v>3200</v>
      </c>
      <c r="Z69" s="28">
        <f t="shared" si="21"/>
        <v>3000</v>
      </c>
      <c r="AA69" s="26"/>
      <c r="AB69" s="27"/>
      <c r="AC69" s="28"/>
    </row>
    <row r="70" spans="1:29" x14ac:dyDescent="0.3">
      <c r="B70" s="48"/>
      <c r="C70" s="49"/>
      <c r="D70" s="49"/>
      <c r="E70" s="51"/>
      <c r="F70" s="66"/>
      <c r="G70" s="53"/>
      <c r="H70" s="38"/>
      <c r="I70" s="39"/>
      <c r="J70" s="40"/>
      <c r="K70" s="38"/>
      <c r="L70" s="41"/>
      <c r="M70" s="38"/>
      <c r="N70" s="41"/>
      <c r="O70" s="38"/>
      <c r="P70" s="41"/>
      <c r="Q70" s="38"/>
      <c r="R70" s="41"/>
      <c r="S70" s="47"/>
      <c r="T70" s="31"/>
      <c r="U70" s="38"/>
      <c r="V70" s="39"/>
      <c r="W70" s="40"/>
      <c r="X70" s="38">
        <f>H70</f>
        <v>0</v>
      </c>
      <c r="Y70" s="39">
        <f>I70</f>
        <v>0</v>
      </c>
      <c r="Z70" s="40">
        <f>J70</f>
        <v>0</v>
      </c>
      <c r="AA70" s="38"/>
      <c r="AB70" s="39"/>
      <c r="AC70" s="40"/>
    </row>
    <row r="71" spans="1:29" x14ac:dyDescent="0.3">
      <c r="A71" s="4">
        <v>53800</v>
      </c>
      <c r="B71" s="9">
        <v>105601</v>
      </c>
      <c r="C71" s="10"/>
      <c r="D71" s="11"/>
      <c r="E71" s="12"/>
      <c r="F71" s="11"/>
      <c r="G71" s="13"/>
      <c r="H71" s="54">
        <v>57000</v>
      </c>
      <c r="I71" s="55">
        <v>29639</v>
      </c>
      <c r="J71" s="56">
        <v>27361</v>
      </c>
      <c r="K71" s="57">
        <v>4672</v>
      </c>
      <c r="L71" s="58">
        <v>3947</v>
      </c>
      <c r="M71" s="57">
        <v>11617</v>
      </c>
      <c r="N71" s="58">
        <v>11096</v>
      </c>
      <c r="O71" s="57">
        <v>6228</v>
      </c>
      <c r="P71" s="58">
        <v>6305</v>
      </c>
      <c r="Q71" s="57">
        <v>7122</v>
      </c>
      <c r="R71" s="58">
        <v>6012</v>
      </c>
      <c r="S71" s="19"/>
      <c r="T71" s="59">
        <v>105601</v>
      </c>
      <c r="U71" s="54">
        <f>I71+J71</f>
        <v>57000</v>
      </c>
      <c r="V71" s="55">
        <f>K71+M71+O71+Q71</f>
        <v>29639</v>
      </c>
      <c r="W71" s="56">
        <f>L71+N71+P71+R71</f>
        <v>27360</v>
      </c>
      <c r="X71" s="54">
        <f>X77-X76-X75+X73+X72</f>
        <v>57500</v>
      </c>
      <c r="Y71" s="55">
        <f>Y77-Y76-Y75+Y73+Y72</f>
        <v>29131</v>
      </c>
      <c r="Z71" s="56">
        <f>Z77-Z76-Z75+Z73+Z72</f>
        <v>28369</v>
      </c>
      <c r="AA71" s="54"/>
      <c r="AB71" s="55"/>
      <c r="AC71" s="56"/>
    </row>
    <row r="72" spans="1:29" x14ac:dyDescent="0.3">
      <c r="B72" s="48"/>
      <c r="C72" s="22"/>
      <c r="D72" s="23"/>
      <c r="E72" s="24"/>
      <c r="F72" s="23"/>
      <c r="G72" s="25"/>
      <c r="H72" s="38"/>
      <c r="I72" s="39"/>
      <c r="J72" s="40"/>
      <c r="K72" s="38"/>
      <c r="L72" s="41"/>
      <c r="M72" s="38"/>
      <c r="N72" s="41"/>
      <c r="O72" s="38"/>
      <c r="P72" s="41"/>
      <c r="Q72" s="38"/>
      <c r="R72" s="41"/>
      <c r="S72" s="47"/>
      <c r="T72" s="31"/>
      <c r="U72" s="38"/>
      <c r="V72" s="39"/>
      <c r="W72" s="40"/>
      <c r="X72" s="38">
        <f t="shared" ref="X72:Z77" si="22">H72</f>
        <v>0</v>
      </c>
      <c r="Y72" s="39">
        <f t="shared" si="22"/>
        <v>0</v>
      </c>
      <c r="Z72" s="40">
        <f t="shared" si="22"/>
        <v>0</v>
      </c>
      <c r="AA72" s="38"/>
      <c r="AB72" s="39"/>
      <c r="AC72" s="40"/>
    </row>
    <row r="73" spans="1:29" ht="15" thickBot="1" x14ac:dyDescent="0.35">
      <c r="B73" s="48"/>
      <c r="C73" s="33"/>
      <c r="D73" s="34"/>
      <c r="E73" s="35"/>
      <c r="F73" s="36"/>
      <c r="G73" s="37"/>
      <c r="H73" s="26">
        <f>I73+J73</f>
        <v>2800</v>
      </c>
      <c r="I73" s="27">
        <v>1500</v>
      </c>
      <c r="J73" s="28">
        <v>1300</v>
      </c>
      <c r="K73" s="38"/>
      <c r="L73" s="41"/>
      <c r="M73" s="38"/>
      <c r="N73" s="41"/>
      <c r="O73" s="38"/>
      <c r="P73" s="41"/>
      <c r="Q73" s="38"/>
      <c r="R73" s="41"/>
      <c r="S73" s="47"/>
      <c r="T73" s="31"/>
      <c r="U73" s="26"/>
      <c r="V73" s="27"/>
      <c r="W73" s="28"/>
      <c r="X73" s="26">
        <f t="shared" si="22"/>
        <v>2800</v>
      </c>
      <c r="Y73" s="27">
        <f t="shared" si="22"/>
        <v>1500</v>
      </c>
      <c r="Z73" s="28">
        <f t="shared" si="22"/>
        <v>1300</v>
      </c>
      <c r="AA73" s="26"/>
      <c r="AB73" s="27"/>
      <c r="AC73" s="28"/>
    </row>
    <row r="74" spans="1:29" ht="15.6" thickTop="1" thickBot="1" x14ac:dyDescent="0.35">
      <c r="B74" s="48" t="s">
        <v>30</v>
      </c>
      <c r="C74" s="43"/>
      <c r="D74" s="43"/>
      <c r="E74" s="44"/>
      <c r="F74" s="45"/>
      <c r="G74" s="46"/>
      <c r="H74" s="38"/>
      <c r="I74" s="39"/>
      <c r="J74" s="40"/>
      <c r="K74" s="38"/>
      <c r="L74" s="41"/>
      <c r="M74" s="38"/>
      <c r="N74" s="41"/>
      <c r="O74" s="38"/>
      <c r="P74" s="41"/>
      <c r="Q74" s="38"/>
      <c r="R74" s="41"/>
      <c r="S74" s="47"/>
      <c r="T74" s="31"/>
      <c r="U74" s="38"/>
      <c r="V74" s="39"/>
      <c r="W74" s="40"/>
      <c r="X74" s="38"/>
      <c r="Y74" s="39"/>
      <c r="Z74" s="40"/>
      <c r="AA74" s="38"/>
      <c r="AB74" s="39"/>
      <c r="AC74" s="40"/>
    </row>
    <row r="75" spans="1:29" ht="15" thickTop="1" x14ac:dyDescent="0.3">
      <c r="B75" s="48"/>
      <c r="C75" s="49"/>
      <c r="D75" s="50"/>
      <c r="E75" s="51"/>
      <c r="F75" s="52"/>
      <c r="G75" s="53"/>
      <c r="H75" s="26">
        <f>I75+J75</f>
        <v>4800</v>
      </c>
      <c r="I75" s="27">
        <v>2400</v>
      </c>
      <c r="J75" s="28">
        <v>2400</v>
      </c>
      <c r="K75" s="29"/>
      <c r="L75" s="30"/>
      <c r="M75" s="29"/>
      <c r="N75" s="30"/>
      <c r="O75" s="29"/>
      <c r="P75" s="30"/>
      <c r="Q75" s="29"/>
      <c r="R75" s="30"/>
      <c r="S75" s="42"/>
      <c r="T75" s="31"/>
      <c r="U75" s="26"/>
      <c r="V75" s="27"/>
      <c r="W75" s="28"/>
      <c r="X75" s="26">
        <f t="shared" si="22"/>
        <v>4800</v>
      </c>
      <c r="Y75" s="27">
        <f t="shared" si="22"/>
        <v>2400</v>
      </c>
      <c r="Z75" s="28">
        <f t="shared" si="22"/>
        <v>2400</v>
      </c>
      <c r="AA75" s="26"/>
      <c r="AB75" s="27"/>
      <c r="AC75" s="28"/>
    </row>
    <row r="76" spans="1:29" x14ac:dyDescent="0.3">
      <c r="B76" s="48"/>
      <c r="C76" s="22"/>
      <c r="D76" s="23"/>
      <c r="E76" s="24"/>
      <c r="F76" s="23"/>
      <c r="G76" s="25"/>
      <c r="H76" s="38"/>
      <c r="I76" s="39"/>
      <c r="J76" s="40"/>
      <c r="K76" s="38"/>
      <c r="L76" s="41"/>
      <c r="M76" s="38"/>
      <c r="N76" s="41"/>
      <c r="O76" s="38"/>
      <c r="P76" s="41"/>
      <c r="Q76" s="38"/>
      <c r="R76" s="41"/>
      <c r="S76" s="47"/>
      <c r="T76" s="31"/>
      <c r="U76" s="38"/>
      <c r="V76" s="39"/>
      <c r="W76" s="40"/>
      <c r="X76" s="38">
        <f t="shared" si="22"/>
        <v>0</v>
      </c>
      <c r="Y76" s="39">
        <f t="shared" si="22"/>
        <v>0</v>
      </c>
      <c r="Z76" s="40">
        <f t="shared" si="22"/>
        <v>0</v>
      </c>
      <c r="AA76" s="38"/>
      <c r="AB76" s="39"/>
      <c r="AC76" s="40"/>
    </row>
    <row r="77" spans="1:29" x14ac:dyDescent="0.3">
      <c r="A77" s="4">
        <v>56000</v>
      </c>
      <c r="B77" s="9">
        <f>T77</f>
        <v>130043</v>
      </c>
      <c r="C77" s="22"/>
      <c r="D77" s="23"/>
      <c r="E77" s="24"/>
      <c r="F77" s="23"/>
      <c r="G77" s="25"/>
      <c r="H77" s="60">
        <v>59500</v>
      </c>
      <c r="I77" s="61">
        <v>30031</v>
      </c>
      <c r="J77" s="62">
        <v>29469</v>
      </c>
      <c r="K77" s="82">
        <v>5485</v>
      </c>
      <c r="L77" s="83">
        <v>4370</v>
      </c>
      <c r="M77" s="82">
        <v>11034</v>
      </c>
      <c r="N77" s="83">
        <v>11461</v>
      </c>
      <c r="O77" s="82">
        <v>6102</v>
      </c>
      <c r="P77" s="83">
        <v>6962</v>
      </c>
      <c r="Q77" s="82">
        <v>7410</v>
      </c>
      <c r="R77" s="83">
        <v>6676</v>
      </c>
      <c r="S77" s="47"/>
      <c r="T77" s="65">
        <v>130043</v>
      </c>
      <c r="U77" s="60">
        <f>I77+J77</f>
        <v>59500</v>
      </c>
      <c r="V77" s="61">
        <f>K77+M77+O77+Q77</f>
        <v>30031</v>
      </c>
      <c r="W77" s="62">
        <f>L77+N77+P77+R77</f>
        <v>29469</v>
      </c>
      <c r="X77" s="60">
        <f t="shared" si="22"/>
        <v>59500</v>
      </c>
      <c r="Y77" s="61">
        <f t="shared" si="22"/>
        <v>30031</v>
      </c>
      <c r="Z77" s="62">
        <f t="shared" si="22"/>
        <v>29469</v>
      </c>
      <c r="AA77" s="60"/>
      <c r="AB77" s="61"/>
      <c r="AC77" s="62"/>
    </row>
    <row r="78" spans="1:29" x14ac:dyDescent="0.3">
      <c r="B78" s="9"/>
      <c r="C78" s="22"/>
      <c r="D78" s="23"/>
      <c r="E78" s="24"/>
      <c r="F78" s="23"/>
      <c r="G78" s="25"/>
      <c r="H78" s="38"/>
      <c r="I78" s="39"/>
      <c r="J78" s="40"/>
      <c r="K78" s="38"/>
      <c r="L78" s="41"/>
      <c r="M78" s="38"/>
      <c r="N78" s="41"/>
      <c r="O78" s="38"/>
      <c r="P78" s="41"/>
      <c r="Q78" s="38"/>
      <c r="R78" s="41"/>
      <c r="S78" s="47"/>
      <c r="T78" s="84"/>
      <c r="U78" s="38"/>
      <c r="V78" s="39"/>
      <c r="W78" s="40"/>
      <c r="X78" s="38"/>
      <c r="Y78" s="39"/>
      <c r="Z78" s="40"/>
      <c r="AA78" s="38"/>
      <c r="AB78" s="39"/>
      <c r="AC78" s="40"/>
    </row>
    <row r="79" spans="1:29" x14ac:dyDescent="0.3">
      <c r="B79" s="9"/>
      <c r="C79" s="22"/>
      <c r="D79" s="23"/>
      <c r="E79" s="24"/>
      <c r="F79" s="23"/>
      <c r="G79" s="25"/>
      <c r="H79" s="38"/>
      <c r="I79" s="39"/>
      <c r="J79" s="40"/>
      <c r="K79" s="38"/>
      <c r="L79" s="41"/>
      <c r="M79" s="38"/>
      <c r="N79" s="41"/>
      <c r="O79" s="38"/>
      <c r="P79" s="41"/>
      <c r="Q79" s="38"/>
      <c r="R79" s="41"/>
      <c r="S79" s="47"/>
      <c r="T79" s="84"/>
      <c r="U79" s="38"/>
      <c r="V79" s="39"/>
      <c r="W79" s="40"/>
      <c r="X79" s="38"/>
      <c r="Y79" s="39"/>
      <c r="Z79" s="40"/>
      <c r="AA79" s="38"/>
      <c r="AB79" s="39"/>
      <c r="AC79" s="40"/>
    </row>
    <row r="80" spans="1:29" x14ac:dyDescent="0.3">
      <c r="A80" s="4"/>
      <c r="B80" s="48" t="s">
        <v>31</v>
      </c>
      <c r="C80" s="10"/>
      <c r="D80" s="11"/>
      <c r="E80" s="12"/>
      <c r="F80" s="11"/>
      <c r="G80" s="13"/>
      <c r="H80" s="38"/>
      <c r="I80" s="39"/>
      <c r="J80" s="40"/>
      <c r="K80" s="38"/>
      <c r="L80" s="41"/>
      <c r="M80" s="38"/>
      <c r="N80" s="41"/>
      <c r="O80" s="38"/>
      <c r="P80" s="41"/>
      <c r="Q80" s="38"/>
      <c r="R80" s="41"/>
      <c r="S80" s="47"/>
      <c r="T80" s="85"/>
      <c r="U80" s="38"/>
      <c r="V80" s="39"/>
      <c r="W80" s="40"/>
      <c r="X80" s="38"/>
      <c r="Y80" s="39"/>
      <c r="Z80" s="40"/>
      <c r="AA80" s="38"/>
      <c r="AB80" s="39"/>
      <c r="AC80" s="40"/>
    </row>
    <row r="81" spans="2:29" ht="15" thickBot="1" x14ac:dyDescent="0.35">
      <c r="B81" s="86"/>
      <c r="C81" s="87"/>
      <c r="D81" s="88"/>
      <c r="E81" s="89"/>
      <c r="F81" s="88"/>
      <c r="G81" s="90"/>
      <c r="H81" s="91"/>
      <c r="I81" s="92"/>
      <c r="J81" s="93"/>
      <c r="K81" s="91"/>
      <c r="L81" s="94"/>
      <c r="M81" s="91"/>
      <c r="N81" s="94"/>
      <c r="O81" s="91"/>
      <c r="P81" s="94"/>
      <c r="Q81" s="91"/>
      <c r="R81" s="94"/>
      <c r="S81" s="47"/>
      <c r="T81" s="95"/>
      <c r="U81" s="91"/>
      <c r="V81" s="92"/>
      <c r="W81" s="93"/>
      <c r="X81" s="91"/>
      <c r="Y81" s="92"/>
      <c r="Z81" s="93"/>
      <c r="AA81" s="91"/>
      <c r="AB81" s="92"/>
      <c r="AC81" s="93"/>
    </row>
    <row r="82" spans="2:29" ht="15" thickTop="1" x14ac:dyDescent="0.3"/>
  </sheetData>
  <mergeCells count="12">
    <mergeCell ref="X3:Z3"/>
    <mergeCell ref="AA3:AC3"/>
    <mergeCell ref="B2:G4"/>
    <mergeCell ref="H2:R2"/>
    <mergeCell ref="T2:T4"/>
    <mergeCell ref="U2:AC2"/>
    <mergeCell ref="H3:J3"/>
    <mergeCell ref="K3:L3"/>
    <mergeCell ref="M3:N3"/>
    <mergeCell ref="O3:P3"/>
    <mergeCell ref="Q3:R3"/>
    <mergeCell ref="U3:W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2017-02-08T21:54:28Z</dcterms:modified>
</cp:coreProperties>
</file>