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895" windowHeight="7200" firstSheet="1" activeTab="1"/>
  </bookViews>
  <sheets>
    <sheet name="原表" sheetId="3" state="hidden" r:id="rId1"/>
    <sheet name="修改后的DMS" sheetId="1" r:id="rId2"/>
    <sheet name="KPI" sheetId="8" r:id="rId3"/>
    <sheet name="售后总业务" sheetId="9" r:id="rId4"/>
    <sheet name="SA专项表" sheetId="10" r:id="rId5"/>
    <sheet name="车间专项" sheetId="11" r:id="rId6"/>
    <sheet name="车间业务考核" sheetId="12" r:id="rId7"/>
    <sheet name="富星" sheetId="2" r:id="rId8"/>
    <sheet name="SA提成" sheetId="13" r:id="rId9"/>
    <sheet name="车型表" sheetId="15" r:id="rId10"/>
    <sheet name="工时统计" sheetId="14" r:id="rId11"/>
    <sheet name="工时、配件比" sheetId="16" r:id="rId12"/>
    <sheet name="保险公司分析" sheetId="4" r:id="rId13"/>
    <sheet name="保险表业务" sheetId="5" r:id="rId14"/>
    <sheet name="保险短信" sheetId="6" r:id="rId15"/>
    <sheet name="续保率统计" sheetId="7" r:id="rId16"/>
  </sheets>
  <externalReferences>
    <externalReference r:id="rId17"/>
    <externalReference r:id="rId18"/>
  </externalReferences>
  <calcPr calcId="124519"/>
</workbook>
</file>

<file path=xl/calcChain.xml><?xml version="1.0" encoding="utf-8"?>
<calcChain xmlns="http://schemas.openxmlformats.org/spreadsheetml/2006/main">
  <c r="AJ19" i="15"/>
  <c r="AJ18"/>
  <c r="AJ16"/>
  <c r="AJ15"/>
  <c r="AJ14"/>
  <c r="AJ13"/>
  <c r="AJ12"/>
  <c r="AJ11"/>
  <c r="AJ10"/>
  <c r="AJ9"/>
  <c r="AJ7"/>
  <c r="AJ6"/>
  <c r="AJ5"/>
  <c r="AJ4"/>
  <c r="K12" i="16" l="1"/>
  <c r="AJ8" i="15"/>
  <c r="AJ17"/>
  <c r="AJ20"/>
  <c r="K13" i="16" l="1"/>
  <c r="K11"/>
  <c r="I14" i="14" l="1"/>
  <c r="F14"/>
  <c r="E14"/>
  <c r="D14"/>
  <c r="C14"/>
  <c r="G14"/>
  <c r="B14"/>
  <c r="H14" l="1"/>
  <c r="E63" i="12" l="1"/>
  <c r="E59"/>
  <c r="E58"/>
  <c r="E57"/>
  <c r="E60" s="1"/>
  <c r="E55"/>
  <c r="E54"/>
  <c r="E53"/>
  <c r="E52"/>
  <c r="E51"/>
  <c r="E56" s="1"/>
  <c r="G1"/>
  <c r="I66" i="11"/>
  <c r="E66"/>
  <c r="G1"/>
  <c r="B69" i="10"/>
  <c r="B68"/>
  <c r="B67"/>
  <c r="AI2"/>
  <c r="AH2"/>
  <c r="AG2"/>
  <c r="AF2"/>
  <c r="AE2"/>
  <c r="AD2"/>
  <c r="AC2"/>
  <c r="AB2"/>
  <c r="AA2"/>
  <c r="Z2"/>
  <c r="Y2"/>
  <c r="X2"/>
  <c r="W2"/>
  <c r="V2"/>
  <c r="U2"/>
  <c r="T2"/>
  <c r="S2"/>
  <c r="R2"/>
  <c r="Q2"/>
  <c r="P2"/>
  <c r="O2"/>
  <c r="N2"/>
  <c r="M2"/>
  <c r="L2"/>
  <c r="K2"/>
  <c r="J2"/>
  <c r="I2"/>
  <c r="H2"/>
  <c r="G2"/>
  <c r="F2"/>
  <c r="E2"/>
  <c r="P73" i="9"/>
  <c r="N73"/>
  <c r="L73"/>
  <c r="J73"/>
  <c r="H73"/>
  <c r="F73"/>
  <c r="D73"/>
  <c r="B73"/>
  <c r="P59"/>
  <c r="O59"/>
  <c r="N59"/>
  <c r="M59"/>
  <c r="L59"/>
  <c r="K59"/>
  <c r="J59"/>
  <c r="I59"/>
  <c r="H59"/>
  <c r="G59"/>
  <c r="F59"/>
  <c r="E59"/>
  <c r="D59"/>
  <c r="C59"/>
  <c r="B59"/>
  <c r="R57"/>
  <c r="Q57"/>
  <c r="P57"/>
  <c r="O57"/>
  <c r="N57"/>
  <c r="M57"/>
  <c r="L57"/>
  <c r="K57"/>
  <c r="J57"/>
  <c r="I57"/>
  <c r="H57"/>
  <c r="G57"/>
  <c r="F57"/>
  <c r="E57"/>
  <c r="D57"/>
  <c r="C57"/>
  <c r="Q47"/>
  <c r="P47"/>
  <c r="O47"/>
  <c r="N47"/>
  <c r="M47"/>
  <c r="L47"/>
  <c r="K47"/>
  <c r="J47"/>
  <c r="I47"/>
  <c r="H47"/>
  <c r="G47"/>
  <c r="F47"/>
  <c r="E47"/>
  <c r="D47"/>
  <c r="C47"/>
  <c r="B47"/>
  <c r="P44"/>
  <c r="O44"/>
  <c r="N44"/>
  <c r="M44"/>
  <c r="L44"/>
  <c r="K44"/>
  <c r="J44"/>
  <c r="I44"/>
  <c r="H44"/>
  <c r="G44"/>
  <c r="F44"/>
  <c r="E44"/>
  <c r="D44"/>
  <c r="C44"/>
  <c r="B44"/>
  <c r="P43"/>
  <c r="O43"/>
  <c r="N43"/>
  <c r="M43"/>
  <c r="L43"/>
  <c r="K43"/>
  <c r="J43"/>
  <c r="I43"/>
  <c r="H43"/>
  <c r="G43"/>
  <c r="F43"/>
  <c r="E43"/>
  <c r="D43"/>
  <c r="C43"/>
  <c r="B43"/>
  <c r="P42"/>
  <c r="O42"/>
  <c r="N42"/>
  <c r="M42"/>
  <c r="L42"/>
  <c r="K42"/>
  <c r="J42"/>
  <c r="I42"/>
  <c r="H42"/>
  <c r="G42"/>
  <c r="F42"/>
  <c r="E42"/>
  <c r="D42"/>
  <c r="C42"/>
  <c r="B42"/>
  <c r="P41"/>
  <c r="O41"/>
  <c r="N41"/>
  <c r="M41"/>
  <c r="L41"/>
  <c r="K41"/>
  <c r="J41"/>
  <c r="I41"/>
  <c r="H41"/>
  <c r="G41"/>
  <c r="F41"/>
  <c r="E41"/>
  <c r="D41"/>
  <c r="C41"/>
  <c r="B41"/>
  <c r="P40"/>
  <c r="O40"/>
  <c r="N40"/>
  <c r="M40"/>
  <c r="L40"/>
  <c r="K40"/>
  <c r="J40"/>
  <c r="I40"/>
  <c r="H40"/>
  <c r="G40"/>
  <c r="F40"/>
  <c r="E40"/>
  <c r="D40"/>
  <c r="C40"/>
  <c r="B40"/>
  <c r="P39"/>
  <c r="O39"/>
  <c r="N39"/>
  <c r="M39"/>
  <c r="L39"/>
  <c r="K39"/>
  <c r="J39"/>
  <c r="I39"/>
  <c r="H39"/>
  <c r="G39"/>
  <c r="F39"/>
  <c r="E39"/>
  <c r="D39"/>
  <c r="C39"/>
  <c r="B39"/>
  <c r="P38"/>
  <c r="O38"/>
  <c r="N38"/>
  <c r="M38"/>
  <c r="L38"/>
  <c r="K38"/>
  <c r="J38"/>
  <c r="I38"/>
  <c r="H38"/>
  <c r="G38"/>
  <c r="F38"/>
  <c r="E38"/>
  <c r="D38"/>
  <c r="C38"/>
  <c r="B38"/>
  <c r="P37"/>
  <c r="O37"/>
  <c r="N37"/>
  <c r="M37"/>
  <c r="L37"/>
  <c r="K37"/>
  <c r="J37"/>
  <c r="I37"/>
  <c r="H37"/>
  <c r="G37"/>
  <c r="F37"/>
  <c r="E37"/>
  <c r="D37"/>
  <c r="C37"/>
  <c r="B37"/>
  <c r="P36"/>
  <c r="O36"/>
  <c r="N36"/>
  <c r="M36"/>
  <c r="L36"/>
  <c r="K36"/>
  <c r="J36"/>
  <c r="I36"/>
  <c r="H36"/>
  <c r="G36"/>
  <c r="F36"/>
  <c r="E36"/>
  <c r="D36"/>
  <c r="C36"/>
  <c r="B36"/>
  <c r="R34"/>
  <c r="Q34"/>
  <c r="P34"/>
  <c r="O34"/>
  <c r="N34"/>
  <c r="M34"/>
  <c r="L34"/>
  <c r="K34"/>
  <c r="J34"/>
  <c r="I34"/>
  <c r="H34"/>
  <c r="G34"/>
  <c r="F34"/>
  <c r="E34"/>
  <c r="D34"/>
  <c r="C34"/>
  <c r="B34"/>
  <c r="R33"/>
  <c r="Q33"/>
  <c r="P33"/>
  <c r="O33"/>
  <c r="N33"/>
  <c r="M33"/>
  <c r="L33"/>
  <c r="K33"/>
  <c r="J33"/>
  <c r="I33"/>
  <c r="H33"/>
  <c r="G33"/>
  <c r="F33"/>
  <c r="E33"/>
  <c r="D33"/>
  <c r="C33"/>
  <c r="B33"/>
  <c r="R32"/>
  <c r="Q32"/>
  <c r="P32"/>
  <c r="O32"/>
  <c r="N32"/>
  <c r="M32"/>
  <c r="L32"/>
  <c r="K32"/>
  <c r="J32"/>
  <c r="I32"/>
  <c r="H32"/>
  <c r="G32"/>
  <c r="F32"/>
  <c r="E32"/>
  <c r="D32"/>
  <c r="C32"/>
  <c r="B32"/>
  <c r="Q42" s="1"/>
  <c r="R31"/>
  <c r="Q31"/>
  <c r="P31"/>
  <c r="O31"/>
  <c r="N31"/>
  <c r="M31"/>
  <c r="L31"/>
  <c r="K31"/>
  <c r="J31"/>
  <c r="I31"/>
  <c r="H31"/>
  <c r="G31"/>
  <c r="F31"/>
  <c r="E31"/>
  <c r="D31"/>
  <c r="C31"/>
  <c r="B31"/>
  <c r="R30"/>
  <c r="Q30"/>
  <c r="P30"/>
  <c r="O30"/>
  <c r="N30"/>
  <c r="M30"/>
  <c r="L30"/>
  <c r="K30"/>
  <c r="J30"/>
  <c r="I30"/>
  <c r="H30"/>
  <c r="G30"/>
  <c r="F30"/>
  <c r="E30"/>
  <c r="D30"/>
  <c r="C30"/>
  <c r="B30"/>
  <c r="Q40" s="1"/>
  <c r="R29"/>
  <c r="Q29"/>
  <c r="P29"/>
  <c r="O29"/>
  <c r="N29"/>
  <c r="M29"/>
  <c r="L29"/>
  <c r="K29"/>
  <c r="J29"/>
  <c r="I29"/>
  <c r="H29"/>
  <c r="G29"/>
  <c r="F29"/>
  <c r="E29"/>
  <c r="D29"/>
  <c r="C29"/>
  <c r="B29"/>
  <c r="R28"/>
  <c r="Q28"/>
  <c r="P28"/>
  <c r="O28"/>
  <c r="N28"/>
  <c r="M28"/>
  <c r="L28"/>
  <c r="K28"/>
  <c r="J28"/>
  <c r="I28"/>
  <c r="H28"/>
  <c r="G28"/>
  <c r="F28"/>
  <c r="E28"/>
  <c r="D28"/>
  <c r="C28"/>
  <c r="B28"/>
  <c r="Q38" s="1"/>
  <c r="R27"/>
  <c r="Q27"/>
  <c r="P27"/>
  <c r="O27"/>
  <c r="N27"/>
  <c r="M27"/>
  <c r="L27"/>
  <c r="K27"/>
  <c r="J27"/>
  <c r="I27"/>
  <c r="H27"/>
  <c r="G27"/>
  <c r="F27"/>
  <c r="E27"/>
  <c r="D27"/>
  <c r="C27"/>
  <c r="B27"/>
  <c r="Q26"/>
  <c r="P26"/>
  <c r="O26"/>
  <c r="N26"/>
  <c r="M26"/>
  <c r="L26"/>
  <c r="K26"/>
  <c r="J26"/>
  <c r="I26"/>
  <c r="H26"/>
  <c r="G26"/>
  <c r="F26"/>
  <c r="E26"/>
  <c r="D26"/>
  <c r="C26"/>
  <c r="B26"/>
  <c r="P22"/>
  <c r="O22"/>
  <c r="N22"/>
  <c r="M22"/>
  <c r="L22"/>
  <c r="K22"/>
  <c r="J22"/>
  <c r="I22"/>
  <c r="H22"/>
  <c r="G22"/>
  <c r="F22"/>
  <c r="E22"/>
  <c r="D22"/>
  <c r="C22"/>
  <c r="B22"/>
  <c r="P21"/>
  <c r="O21"/>
  <c r="N21"/>
  <c r="M21"/>
  <c r="L21"/>
  <c r="K21"/>
  <c r="J21"/>
  <c r="I21"/>
  <c r="H21"/>
  <c r="G21"/>
  <c r="F21"/>
  <c r="E21"/>
  <c r="D21"/>
  <c r="C21"/>
  <c r="B21"/>
  <c r="P20"/>
  <c r="O20"/>
  <c r="N20"/>
  <c r="M20"/>
  <c r="L20"/>
  <c r="K20"/>
  <c r="J20"/>
  <c r="I20"/>
  <c r="H20"/>
  <c r="G20"/>
  <c r="F20"/>
  <c r="E20"/>
  <c r="D20"/>
  <c r="C20"/>
  <c r="B20"/>
  <c r="P19"/>
  <c r="O19"/>
  <c r="N19"/>
  <c r="M19"/>
  <c r="L19"/>
  <c r="K19"/>
  <c r="J19"/>
  <c r="I19"/>
  <c r="H19"/>
  <c r="G19"/>
  <c r="F19"/>
  <c r="E19"/>
  <c r="D19"/>
  <c r="C19"/>
  <c r="B19"/>
  <c r="P18"/>
  <c r="P23" s="1"/>
  <c r="O18"/>
  <c r="O23" s="1"/>
  <c r="N18"/>
  <c r="N23" s="1"/>
  <c r="M18"/>
  <c r="L18"/>
  <c r="L23" s="1"/>
  <c r="K18"/>
  <c r="J18"/>
  <c r="J23" s="1"/>
  <c r="I18"/>
  <c r="H18"/>
  <c r="H23" s="1"/>
  <c r="G18"/>
  <c r="F18"/>
  <c r="F23" s="1"/>
  <c r="E18"/>
  <c r="D18"/>
  <c r="D23" s="1"/>
  <c r="C18"/>
  <c r="B18"/>
  <c r="B23" s="1"/>
  <c r="P17"/>
  <c r="O17"/>
  <c r="N17"/>
  <c r="M17"/>
  <c r="L17"/>
  <c r="K17"/>
  <c r="J17"/>
  <c r="I17"/>
  <c r="H17"/>
  <c r="G17"/>
  <c r="F17"/>
  <c r="E17"/>
  <c r="D17"/>
  <c r="C17"/>
  <c r="B17"/>
  <c r="R13"/>
  <c r="Q13"/>
  <c r="P13"/>
  <c r="O13"/>
  <c r="N13"/>
  <c r="M13"/>
  <c r="L13"/>
  <c r="K13"/>
  <c r="J13"/>
  <c r="I13"/>
  <c r="H13"/>
  <c r="G13"/>
  <c r="F13"/>
  <c r="E13"/>
  <c r="D13"/>
  <c r="C13"/>
  <c r="B13"/>
  <c r="Q22" s="1"/>
  <c r="R12"/>
  <c r="Q12"/>
  <c r="P12"/>
  <c r="O12"/>
  <c r="N12"/>
  <c r="M12"/>
  <c r="L12"/>
  <c r="K12"/>
  <c r="J12"/>
  <c r="I12"/>
  <c r="H12"/>
  <c r="G12"/>
  <c r="F12"/>
  <c r="E12"/>
  <c r="D12"/>
  <c r="C12"/>
  <c r="B12"/>
  <c r="R11"/>
  <c r="Q11"/>
  <c r="P11"/>
  <c r="O11"/>
  <c r="N11"/>
  <c r="M11"/>
  <c r="L11"/>
  <c r="K11"/>
  <c r="J11"/>
  <c r="I11"/>
  <c r="H11"/>
  <c r="G11"/>
  <c r="F11"/>
  <c r="E11"/>
  <c r="D11"/>
  <c r="C11"/>
  <c r="B11"/>
  <c r="Q20" s="1"/>
  <c r="R10"/>
  <c r="Q10"/>
  <c r="P10"/>
  <c r="O10"/>
  <c r="N10"/>
  <c r="M10"/>
  <c r="L10"/>
  <c r="K10"/>
  <c r="J10"/>
  <c r="I10"/>
  <c r="H10"/>
  <c r="G10"/>
  <c r="F10"/>
  <c r="E10"/>
  <c r="D10"/>
  <c r="C10"/>
  <c r="B10"/>
  <c r="R9"/>
  <c r="R14" s="1"/>
  <c r="Q9"/>
  <c r="P9"/>
  <c r="P14" s="1"/>
  <c r="O9"/>
  <c r="N9"/>
  <c r="N14" s="1"/>
  <c r="M9"/>
  <c r="L9"/>
  <c r="L14" s="1"/>
  <c r="K9"/>
  <c r="J9"/>
  <c r="J14" s="1"/>
  <c r="I9"/>
  <c r="H9"/>
  <c r="H14" s="1"/>
  <c r="G9"/>
  <c r="F9"/>
  <c r="F14" s="1"/>
  <c r="E9"/>
  <c r="D9"/>
  <c r="D14" s="1"/>
  <c r="C9"/>
  <c r="B9"/>
  <c r="B14" s="1"/>
  <c r="R8"/>
  <c r="Q8"/>
  <c r="P8"/>
  <c r="O8"/>
  <c r="N8"/>
  <c r="M8"/>
  <c r="L8"/>
  <c r="K8"/>
  <c r="J8"/>
  <c r="I8"/>
  <c r="H8"/>
  <c r="G8"/>
  <c r="F8"/>
  <c r="E8"/>
  <c r="D8"/>
  <c r="C8"/>
  <c r="B8"/>
  <c r="A1"/>
  <c r="R58" a="1"/>
  <c r="Q44" l="1"/>
  <c r="R58"/>
  <c r="S60" s="1"/>
  <c r="B57"/>
  <c r="Q17"/>
  <c r="C14"/>
  <c r="E14"/>
  <c r="G14"/>
  <c r="I14"/>
  <c r="K14"/>
  <c r="M14"/>
  <c r="O14"/>
  <c r="Q14"/>
  <c r="Q19"/>
  <c r="Q21"/>
  <c r="C23"/>
  <c r="E23"/>
  <c r="G23"/>
  <c r="I23"/>
  <c r="K23"/>
  <c r="M23"/>
  <c r="Q37"/>
  <c r="S37" s="1"/>
  <c r="Q39"/>
  <c r="Q41"/>
  <c r="Q43"/>
  <c r="Q18"/>
  <c r="Q23" l="1"/>
  <c r="Q1" i="10" l="1"/>
  <c r="B7" i="9"/>
  <c r="C7" s="1"/>
  <c r="D7" s="1"/>
  <c r="E7" s="1"/>
  <c r="F7" s="1"/>
  <c r="G7" s="1"/>
  <c r="H7" s="1"/>
  <c r="I7" s="1"/>
  <c r="J7" s="1"/>
  <c r="K7" s="1"/>
  <c r="L7" s="1"/>
  <c r="M7" s="1"/>
  <c r="N7" s="1"/>
  <c r="O7" s="1"/>
  <c r="P7" s="1"/>
  <c r="Q7" s="1"/>
  <c r="B16" s="1"/>
  <c r="C16" s="1"/>
  <c r="D16" s="1"/>
  <c r="E16" s="1"/>
  <c r="F16" s="1"/>
  <c r="G16" s="1"/>
  <c r="H16" s="1"/>
  <c r="I16" s="1"/>
  <c r="J16" s="1"/>
  <c r="K16" s="1"/>
  <c r="L16" s="1"/>
  <c r="M16" s="1"/>
  <c r="N16" s="1"/>
  <c r="O16" s="1"/>
  <c r="P16" s="1"/>
  <c r="J1" l="1"/>
  <c r="Q13" i="5" l="1"/>
  <c r="P13"/>
  <c r="O13"/>
  <c r="N13"/>
  <c r="M13"/>
  <c r="L13"/>
  <c r="K13"/>
  <c r="J13"/>
  <c r="I13"/>
  <c r="H13"/>
  <c r="G13"/>
  <c r="F13"/>
  <c r="E13"/>
  <c r="C13"/>
  <c r="B13"/>
  <c r="D12"/>
  <c r="D11"/>
  <c r="D10"/>
  <c r="D9"/>
  <c r="D8"/>
  <c r="D7"/>
  <c r="D4"/>
  <c r="D13" s="1"/>
</calcChain>
</file>

<file path=xl/comments1.xml><?xml version="1.0" encoding="utf-8"?>
<comments xmlns="http://schemas.openxmlformats.org/spreadsheetml/2006/main">
  <authors>
    <author>作者</author>
  </authors>
  <commentList>
    <comment ref="AK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111111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作者:总 
东圃 
台数 
</t>
        </r>
      </text>
    </comment>
    <comment ref="N2" authorId="0">
      <text>
        <r>
          <rPr>
            <sz val="9"/>
            <color indexed="81"/>
            <rFont val="宋体"/>
            <family val="3"/>
            <charset val="134"/>
          </rPr>
          <t>每天核对DMS车型与报表是否一致，将不一致的抄出来叫业务接待更改</t>
        </r>
      </text>
    </comment>
    <comment ref="O2" authorId="0">
      <text>
        <r>
          <rPr>
            <b/>
            <sz val="9"/>
            <color indexed="81"/>
            <rFont val="宋体"/>
            <family val="3"/>
            <charset val="134"/>
          </rPr>
          <t>史努比:凡做免检活动均在台栏打上“1”凡赠送项目已做请在赠 栏分别打上“(G)”“维(W)”“发(F)”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U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车间产值分配有另外的表，不在此表分配</t>
        </r>
      </text>
    </comment>
    <comment ref="W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直在接此注明哪个班组，后面不需分配</t>
        </r>
      </text>
    </comment>
    <comment ref="A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机油券,四轮动平衡、代金劵、工时抵扣劵</t>
        </r>
      </text>
    </comment>
    <comment ref="A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注:公司车与二手车须将东圃与三鹰的总额写给阿姐,并批注.</t>
        </r>
      </text>
    </comment>
    <comment ref="A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12315</t>
        </r>
      </text>
    </comment>
    <comment ref="AM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手写打折代码:
工时=G
附件=F
精品=J
空调套餐=K
活动送=H</t>
        </r>
      </text>
    </comment>
    <comment ref="AO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送雨刮水，减免项目，免收项目列入此列</t>
        </r>
      </text>
    </comment>
    <comment ref="AQ2" authorId="0">
      <text>
        <r>
          <rPr>
            <b/>
            <sz val="9"/>
            <color indexed="53"/>
            <rFont val="宋体"/>
            <family val="3"/>
            <charset val="134"/>
          </rPr>
          <t>作者:</t>
        </r>
        <r>
          <rPr>
            <sz val="9"/>
            <color indexed="53"/>
            <rFont val="宋体"/>
            <family val="3"/>
            <charset val="134"/>
          </rPr>
          <t xml:space="preserve">
J=金卡会员
Y=银卡会员
Q8=全球通金卡会员
Q9=全球通银卡会员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21"/>
            <rFont val="宋体"/>
            <family val="3"/>
            <charset val="134"/>
          </rPr>
          <t>8=申请八折
9=申请九折
85=申请八五折
88=申请八八折
S=赛欧终身优惠
F=附件申请折让
H=活动期间优惠
Q=续保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53"/>
            <rFont val="宋体"/>
            <family val="3"/>
            <charset val="134"/>
          </rPr>
          <t>D=月结
X=协议单位
A=省公务车
B=市公务车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21"/>
            <rFont val="宋体"/>
            <family val="3"/>
            <charset val="134"/>
          </rPr>
          <t>G=公司车优惠
E=二手车优惠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T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工时申请优惠,附件申请优惠,活动优惠,赛欧终身8折,续保优惠</t>
        </r>
      </text>
    </comment>
    <comment ref="AX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月结单位,协议即结单位,公务车</t>
        </r>
      </text>
    </comment>
    <comment ref="BQ2" authorId="0">
      <text>
        <r>
          <rPr>
            <b/>
            <sz val="9"/>
            <color indexed="81"/>
            <rFont val="宋体"/>
            <family val="3"/>
            <charset val="134"/>
          </rPr>
          <t>k:</t>
        </r>
        <r>
          <rPr>
            <b/>
            <sz val="9"/>
            <color indexed="81"/>
            <rFont val="宋体"/>
            <family val="3"/>
            <charset val="134"/>
          </rPr>
          <t>送赠须注明"公司送
“作废”单须列明原因月底列作废清单交站长</t>
        </r>
        <r>
          <rPr>
            <sz val="9"/>
            <color indexed="81"/>
            <rFont val="宋体"/>
            <family val="3"/>
            <charset val="134"/>
          </rPr>
          <t xml:space="preserve">
重打单，返工，不收费须注明项目与原因</t>
        </r>
      </text>
    </comment>
    <comment ref="BR2" authorId="0">
      <text>
        <r>
          <rPr>
            <b/>
            <sz val="9"/>
            <color indexed="81"/>
            <rFont val="宋体"/>
            <family val="3"/>
            <charset val="134"/>
          </rPr>
          <t>作者:
W=伍尔特</t>
        </r>
      </text>
    </comment>
    <comment ref="BW2" authorId="0">
      <text>
        <r>
          <rPr>
            <b/>
            <sz val="9"/>
            <color indexed="81"/>
            <rFont val="宋体"/>
            <family val="3"/>
            <charset val="134"/>
          </rPr>
          <t>史努比:</t>
        </r>
        <r>
          <rPr>
            <b/>
            <sz val="9"/>
            <color indexed="81"/>
            <rFont val="宋体"/>
            <family val="3"/>
            <charset val="134"/>
          </rPr>
          <t>非本月结算单金额或没有计入系统的项目(如:购精品未列入清单但开发票)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O3" authorId="0">
      <text>
        <r>
          <rPr>
            <sz val="9"/>
            <color indexed="81"/>
            <rFont val="宋体"/>
            <family val="3"/>
            <charset val="134"/>
          </rPr>
          <t>昂科雷空调活动</t>
        </r>
      </text>
    </comment>
    <comment ref="P3" authorId="0">
      <text>
        <r>
          <rPr>
            <b/>
            <sz val="9"/>
            <color indexed="81"/>
            <rFont val="宋体"/>
            <family val="3"/>
            <charset val="134"/>
          </rPr>
          <t>蓄电池免费检测</t>
        </r>
      </text>
    </comment>
    <comment ref="A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2394</t>
        </r>
      </text>
    </comment>
    <comment ref="B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组长“徐孙田” 组员：任振迅、郭文学、杨荣昌、李维</t>
        </r>
      </text>
    </comment>
    <comment ref="BD3" authorId="0">
      <text>
        <r>
          <rPr>
            <b/>
            <sz val="9"/>
            <color indexed="81"/>
            <rFont val="宋体"/>
            <family val="3"/>
            <charset val="134"/>
          </rPr>
          <t>作者:
组长：潘彬权。组员：尹亮、罗少光、张健伟、李志强</t>
        </r>
      </text>
    </comment>
    <comment ref="B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组长“陈慧机”，组员：华、庞华枝、何志健、张方飚，禹闯
</t>
        </r>
      </text>
    </comment>
    <comment ref="B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组长“骆桥华”，组员：王攀、郑俊杰、姚欢宏、林志敏</t>
        </r>
      </text>
    </comment>
    <comment ref="B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组长：蒋明。组员：苏志伟、赵甲慧、肖文峰、余龚朔</t>
        </r>
      </text>
    </comment>
    <comment ref="BM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朱德才，
</t>
        </r>
      </text>
    </comment>
    <comment ref="BN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遇到两个或以上的外加工费用时用公式表示，以便审核</t>
        </r>
      </text>
    </comment>
    <comment ref="BR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按金额由大到小顺序入表</t>
        </r>
      </text>
    </comment>
  </commentList>
</comments>
</file>

<file path=xl/comments2.xml><?xml version="1.0" encoding="utf-8"?>
<comments xmlns="http://schemas.openxmlformats.org/spreadsheetml/2006/main">
  <authors>
    <author>雨林木风</author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雨林木风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此栏主要用于考核结算员输单责任到人。</t>
        </r>
      </text>
    </comment>
    <comment ref="AU1" authorId="0">
      <text>
        <r>
          <rPr>
            <b/>
            <sz val="9"/>
            <color indexed="81"/>
            <rFont val="宋体"/>
            <family val="3"/>
            <charset val="134"/>
          </rPr>
          <t>雨林木风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开大发票等</t>
        </r>
      </text>
    </comment>
    <comment ref="W2" authorId="0">
      <text>
        <r>
          <rPr>
            <b/>
            <sz val="9"/>
            <color indexed="81"/>
            <rFont val="宋体"/>
            <family val="3"/>
            <charset val="134"/>
          </rPr>
          <t>雨林木风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抵用券等</t>
        </r>
      </text>
    </comment>
    <comment ref="AG2" authorId="0">
      <text>
        <r>
          <rPr>
            <b/>
            <sz val="9"/>
            <color indexed="81"/>
            <rFont val="宋体"/>
            <family val="3"/>
            <charset val="134"/>
          </rPr>
          <t>雨林木风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天猫活动、车商通活动等</t>
        </r>
      </text>
    </comment>
    <comment ref="AL2" authorId="1">
      <text>
        <r>
          <rPr>
            <b/>
            <sz val="9"/>
            <color indexed="53"/>
            <rFont val="宋体"/>
            <family val="3"/>
            <charset val="134"/>
          </rPr>
          <t>员会级别、各种打折权限</t>
        </r>
      </text>
    </comment>
    <comment ref="AS2" authorId="1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月结单位,协议即结单位,公务车</t>
        </r>
      </text>
    </comment>
    <comment ref="BE3" authorId="0">
      <text>
        <r>
          <rPr>
            <b/>
            <sz val="9"/>
            <color indexed="81"/>
            <rFont val="宋体"/>
            <family val="3"/>
            <charset val="134"/>
          </rPr>
          <t>雨林木风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拖车费等</t>
        </r>
      </text>
    </comment>
    <comment ref="BI3" authorId="1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朱德才，
</t>
        </r>
      </text>
    </comment>
  </commentList>
</comments>
</file>

<file path=xl/comments3.xml><?xml version="1.0" encoding="utf-8"?>
<comments xmlns="http://schemas.openxmlformats.org/spreadsheetml/2006/main">
  <authors>
    <author>alxing</author>
    <author>luobo</author>
    <author>微软用户</author>
    <author>雨林木风</author>
  </authors>
  <commentList>
    <comment ref="A2" authorId="0">
      <text>
        <r>
          <rPr>
            <b/>
            <sz val="14"/>
            <color indexed="81"/>
            <rFont val="宋体"/>
            <family val="3"/>
            <charset val="134"/>
          </rPr>
          <t xml:space="preserve">alxing:
</t>
        </r>
        <r>
          <rPr>
            <b/>
            <sz val="26"/>
            <color indexed="10"/>
            <rFont val="宋体"/>
            <family val="3"/>
            <charset val="134"/>
          </rPr>
          <t>做单一定要加富星啊!!!!!</t>
        </r>
      </text>
    </comment>
    <comment ref="F3" authorId="1">
      <text>
        <r>
          <rPr>
            <b/>
            <sz val="9"/>
            <color indexed="81"/>
            <rFont val="Tahoma"/>
            <family val="2"/>
          </rPr>
          <t>luobo: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实收</t>
        </r>
        <r>
          <rPr>
            <sz val="9"/>
            <color indexed="81"/>
            <rFont val="Tahoma"/>
            <family val="2"/>
          </rPr>
          <t>DMS+</t>
        </r>
        <r>
          <rPr>
            <sz val="9"/>
            <color indexed="81"/>
            <rFont val="宋体"/>
            <family val="3"/>
            <charset val="134"/>
          </rPr>
          <t>富星（工时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配件）</t>
        </r>
      </text>
    </comment>
    <comment ref="L3" authorId="2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有精品有代金券，计公司送</t>
        </r>
      </text>
    </comment>
    <comment ref="M3" authorId="2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要从实收里减出来。不能重复计产值。不包括代金劵部分；</t>
        </r>
      </text>
    </comment>
    <comment ref="Q3" authorId="3">
      <text>
        <r>
          <rPr>
            <b/>
            <sz val="9"/>
            <color indexed="81"/>
            <rFont val="宋体"/>
            <family val="3"/>
            <charset val="134"/>
          </rPr>
          <t>龚莹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提成产值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正常产值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保险产值。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正常维修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纯维修产值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加装产值</t>
        </r>
        <r>
          <rPr>
            <sz val="9"/>
            <color indexed="81"/>
            <rFont val="Tahoma"/>
            <family val="2"/>
          </rPr>
          <t xml:space="preserve">*0.6
</t>
        </r>
        <r>
          <rPr>
            <sz val="9"/>
            <color indexed="81"/>
            <rFont val="宋体"/>
            <family val="3"/>
            <charset val="134"/>
          </rPr>
          <t>保险产值为保险接待专用</t>
        </r>
      </text>
    </comment>
  </commentList>
</comments>
</file>

<file path=xl/comments4.xml><?xml version="1.0" encoding="utf-8"?>
<comments xmlns="http://schemas.openxmlformats.org/spreadsheetml/2006/main">
  <authors>
    <author>微软用户</author>
  </authors>
  <commentList>
    <comment ref="C2" authorId="0">
      <text>
        <r>
          <rPr>
            <b/>
            <sz val="12"/>
            <color indexed="81"/>
            <rFont val="宋体"/>
            <family val="3"/>
            <charset val="134"/>
            <scheme val="minor"/>
          </rPr>
          <t>微软用户:</t>
        </r>
        <r>
          <rPr>
            <sz val="12"/>
            <color indexed="81"/>
            <rFont val="宋体"/>
            <family val="3"/>
            <charset val="134"/>
            <scheme val="minor"/>
          </rPr>
          <t xml:space="preserve">
(DMS+富星)-精品</t>
        </r>
      </text>
    </comment>
    <comment ref="F2" authorId="0">
      <text>
        <r>
          <rPr>
            <b/>
            <sz val="12"/>
            <color indexed="81"/>
            <rFont val="宋体"/>
            <family val="3"/>
            <charset val="134"/>
            <scheme val="minor"/>
          </rPr>
          <t>微软用户:</t>
        </r>
        <r>
          <rPr>
            <sz val="12"/>
            <color indexed="81"/>
            <rFont val="宋体"/>
            <family val="3"/>
            <charset val="134"/>
            <scheme val="minor"/>
          </rPr>
          <t xml:space="preserve">
保险+富星
有月结又保险，算保险</t>
        </r>
      </text>
    </comment>
    <comment ref="AD2" authorId="0">
      <text>
        <r>
          <rPr>
            <b/>
            <sz val="12"/>
            <color indexed="81"/>
            <rFont val="宋体"/>
            <family val="3"/>
            <charset val="134"/>
            <scheme val="minor"/>
          </rPr>
          <t>微软用户:</t>
        </r>
        <r>
          <rPr>
            <sz val="12"/>
            <color indexed="81"/>
            <rFont val="宋体"/>
            <family val="3"/>
            <charset val="134"/>
            <scheme val="minor"/>
          </rPr>
          <t xml:space="preserve">
减出代金劵部分</t>
        </r>
      </text>
    </comment>
  </commentList>
</comments>
</file>

<file path=xl/comments5.xml><?xml version="1.0" encoding="utf-8"?>
<comments xmlns="http://schemas.openxmlformats.org/spreadsheetml/2006/main">
  <authors>
    <author>微软用户</author>
    <author>User</author>
  </authors>
  <commentLis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何志健</t>
        </r>
      </text>
    </comment>
    <comment ref="A6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庞华枝</t>
        </r>
      </text>
    </commen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陈惠机</t>
        </r>
      </text>
    </comment>
    <comment ref="A8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骆桥华</t>
        </r>
      </text>
    </comment>
    <comment ref="A9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尹亮
</t>
        </r>
      </text>
    </commen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要看一份</t>
        </r>
        <r>
          <rPr>
            <b/>
            <sz val="9"/>
            <color indexed="81"/>
            <rFont val="Tahoma"/>
            <family val="2"/>
          </rPr>
          <t>A4</t>
        </r>
        <r>
          <rPr>
            <b/>
            <sz val="9"/>
            <color indexed="81"/>
            <rFont val="宋体"/>
            <family val="3"/>
            <charset val="134"/>
          </rPr>
          <t xml:space="preserve">纸的表（包括了钣金的领料）
</t>
        </r>
      </text>
    </comment>
    <comment ref="I12" authorId="1">
      <text>
        <r>
          <rPr>
            <b/>
            <sz val="9"/>
            <color indexed="81"/>
            <rFont val="宋体"/>
            <family val="3"/>
            <charset val="134"/>
          </rPr>
          <t>美容</t>
        </r>
      </text>
    </comment>
    <comment ref="A13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余细贵</t>
        </r>
      </text>
    </comment>
  </commentList>
</comments>
</file>

<file path=xl/comments6.xml><?xml version="1.0" encoding="utf-8"?>
<comments xmlns="http://schemas.openxmlformats.org/spreadsheetml/2006/main">
  <authors>
    <author>微软用户</author>
    <author>luobo</author>
  </authors>
  <commentList>
    <comment ref="K4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减出公司送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>代金劵购精品的金额</t>
        </r>
      </text>
    </comment>
    <comment ref="N4" authorId="0">
      <text>
        <r>
          <rPr>
            <b/>
            <sz val="9"/>
            <color indexed="81"/>
            <rFont val="宋体"/>
            <family val="3"/>
            <charset val="134"/>
          </rPr>
          <t>现金买精品，不包括代金劵部分</t>
        </r>
      </text>
    </comment>
    <comment ref="K5" authorId="1">
      <text>
        <r>
          <rPr>
            <sz val="9"/>
            <color indexed="81"/>
            <rFont val="宋体"/>
            <family val="3"/>
            <charset val="134"/>
          </rPr>
          <t>保养配件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机电材料</t>
        </r>
        <r>
          <rPr>
            <sz val="9"/>
            <color indexed="81"/>
            <rFont val="Tahoma"/>
            <family val="2"/>
          </rPr>
          <t xml:space="preserve"> +</t>
        </r>
        <r>
          <rPr>
            <sz val="9"/>
            <color indexed="81"/>
            <rFont val="宋体"/>
            <family val="3"/>
            <charset val="134"/>
          </rPr>
          <t>保险</t>
        </r>
        <r>
          <rPr>
            <sz val="9"/>
            <color indexed="81"/>
            <rFont val="Tahoma"/>
            <family val="2"/>
          </rPr>
          <t xml:space="preserve"> +</t>
        </r>
        <r>
          <rPr>
            <sz val="9"/>
            <color indexed="81"/>
            <rFont val="宋体"/>
            <family val="3"/>
            <charset val="134"/>
          </rPr>
          <t>外加工</t>
        </r>
        <r>
          <rPr>
            <sz val="9"/>
            <color indexed="81"/>
            <rFont val="Tahoma"/>
            <family val="2"/>
          </rPr>
          <t xml:space="preserve"> +</t>
        </r>
        <r>
          <rPr>
            <sz val="9"/>
            <color indexed="81"/>
            <rFont val="宋体"/>
            <family val="3"/>
            <charset val="134"/>
          </rPr>
          <t>年审</t>
        </r>
        <r>
          <rPr>
            <sz val="9"/>
            <color indexed="81"/>
            <rFont val="Tahoma"/>
            <family val="2"/>
          </rPr>
          <t xml:space="preserve"> +</t>
        </r>
        <r>
          <rPr>
            <sz val="9"/>
            <color indexed="81"/>
            <rFont val="宋体"/>
            <family val="3"/>
            <charset val="134"/>
          </rPr>
          <t>富星</t>
        </r>
        <r>
          <rPr>
            <sz val="9"/>
            <color indexed="81"/>
            <rFont val="Tahoma"/>
            <family val="2"/>
          </rPr>
          <t xml:space="preserve"> +</t>
        </r>
        <r>
          <rPr>
            <sz val="9"/>
            <color indexed="81"/>
            <rFont val="宋体"/>
            <family val="3"/>
            <charset val="134"/>
          </rPr>
          <t>代金劵购精品</t>
        </r>
        <r>
          <rPr>
            <sz val="9"/>
            <color indexed="81"/>
            <rFont val="Tahoma"/>
            <family val="2"/>
          </rPr>
          <t xml:space="preserve"> -- </t>
        </r>
        <r>
          <rPr>
            <sz val="9"/>
            <color indexed="81"/>
            <rFont val="宋体"/>
            <family val="3"/>
            <charset val="134"/>
          </rPr>
          <t>公司送</t>
        </r>
      </text>
    </comment>
    <comment ref="K6" authorId="1">
      <text>
        <r>
          <rPr>
            <b/>
            <sz val="9"/>
            <color indexed="81"/>
            <rFont val="Tahoma"/>
            <family val="2"/>
          </rPr>
          <t>luobo: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保养配件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宋体"/>
            <family val="3"/>
            <charset val="134"/>
          </rPr>
          <t>钣喷配件</t>
        </r>
        <r>
          <rPr>
            <sz val="9"/>
            <color indexed="81"/>
            <rFont val="Tahoma"/>
            <family val="2"/>
          </rPr>
          <t xml:space="preserve"> +</t>
        </r>
        <r>
          <rPr>
            <sz val="9"/>
            <color indexed="81"/>
            <rFont val="宋体"/>
            <family val="3"/>
            <charset val="134"/>
          </rPr>
          <t>保险</t>
        </r>
        <r>
          <rPr>
            <sz val="9"/>
            <color indexed="81"/>
            <rFont val="Tahoma"/>
            <family val="2"/>
          </rPr>
          <t xml:space="preserve"> +</t>
        </r>
        <r>
          <rPr>
            <sz val="9"/>
            <color indexed="81"/>
            <rFont val="宋体"/>
            <family val="3"/>
            <charset val="134"/>
          </rPr>
          <t>富星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宋体"/>
            <family val="3"/>
            <charset val="134"/>
          </rPr>
          <t>保险附件</t>
        </r>
      </text>
    </comment>
    <comment ref="O7" authorId="1">
      <text>
        <r>
          <rPr>
            <b/>
            <sz val="9"/>
            <color indexed="81"/>
            <rFont val="Tahoma"/>
            <family val="2"/>
          </rPr>
          <t>luobo: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保养配件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宋体"/>
            <family val="3"/>
            <charset val="134"/>
          </rPr>
          <t>钣喷配件</t>
        </r>
        <r>
          <rPr>
            <sz val="9"/>
            <color indexed="81"/>
            <rFont val="Tahoma"/>
            <family val="2"/>
          </rPr>
          <t xml:space="preserve"> +</t>
        </r>
        <r>
          <rPr>
            <sz val="9"/>
            <color indexed="81"/>
            <rFont val="宋体"/>
            <family val="3"/>
            <charset val="134"/>
          </rPr>
          <t>保险</t>
        </r>
        <r>
          <rPr>
            <sz val="9"/>
            <color indexed="81"/>
            <rFont val="Tahoma"/>
            <family val="2"/>
          </rPr>
          <t xml:space="preserve"> +</t>
        </r>
        <r>
          <rPr>
            <sz val="9"/>
            <color indexed="81"/>
            <rFont val="宋体"/>
            <family val="3"/>
            <charset val="134"/>
          </rPr>
          <t>富星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<sst xmlns="http://schemas.openxmlformats.org/spreadsheetml/2006/main" count="911" uniqueCount="501">
  <si>
    <t>制表人</t>
    <phoneticPr fontId="4" type="noConversion"/>
  </si>
  <si>
    <r>
      <rPr>
        <sz val="12"/>
        <color theme="1"/>
        <rFont val="宋体"/>
        <family val="3"/>
        <charset val="134"/>
      </rPr>
      <t>工单信息（</t>
    </r>
    <r>
      <rPr>
        <sz val="12"/>
        <color theme="1"/>
        <rFont val="Times New Roman"/>
        <family val="1"/>
      </rPr>
      <t>DMS</t>
    </r>
    <r>
      <rPr>
        <sz val="12"/>
        <color theme="1"/>
        <rFont val="宋体"/>
        <family val="3"/>
        <charset val="134"/>
      </rPr>
      <t>导出）</t>
    </r>
    <phoneticPr fontId="6" type="noConversion"/>
  </si>
  <si>
    <t>进厂统计</t>
    <phoneticPr fontId="4" type="noConversion"/>
  </si>
  <si>
    <t>实收</t>
    <phoneticPr fontId="6" type="noConversion"/>
  </si>
  <si>
    <t>挂帐</t>
    <phoneticPr fontId="4" type="noConversion"/>
  </si>
  <si>
    <t>减免</t>
    <phoneticPr fontId="6" type="noConversion"/>
  </si>
  <si>
    <t>优惠</t>
    <phoneticPr fontId="6" type="noConversion"/>
  </si>
  <si>
    <t>特殊处理</t>
    <phoneticPr fontId="4" type="noConversion"/>
  </si>
  <si>
    <t>分配</t>
    <phoneticPr fontId="4" type="noConversion"/>
  </si>
  <si>
    <t>活动</t>
    <phoneticPr fontId="4" type="noConversion"/>
  </si>
  <si>
    <t>检验公式</t>
    <phoneticPr fontId="4" type="noConversion"/>
  </si>
  <si>
    <t>结算日期</t>
    <phoneticPr fontId="6" type="noConversion"/>
  </si>
  <si>
    <t>工单号</t>
    <phoneticPr fontId="6" type="noConversion"/>
  </si>
  <si>
    <t>业务员</t>
    <phoneticPr fontId="6" type="noConversion"/>
  </si>
  <si>
    <t>车牌号</t>
  </si>
  <si>
    <t>类别</t>
    <phoneticPr fontId="6" type="noConversion"/>
  </si>
  <si>
    <t>维修金额</t>
    <phoneticPr fontId="6" type="noConversion"/>
  </si>
  <si>
    <t>结算金额</t>
    <phoneticPr fontId="4" type="noConversion"/>
  </si>
  <si>
    <t>收款</t>
    <phoneticPr fontId="6" type="noConversion"/>
  </si>
  <si>
    <t>车主</t>
    <phoneticPr fontId="6" type="noConversion"/>
  </si>
  <si>
    <t>台次</t>
    <phoneticPr fontId="4" type="noConversion"/>
  </si>
  <si>
    <t>车型</t>
    <phoneticPr fontId="6" type="noConversion"/>
  </si>
  <si>
    <t>保养</t>
    <phoneticPr fontId="6" type="noConversion"/>
  </si>
  <si>
    <t>维修</t>
    <phoneticPr fontId="6" type="noConversion"/>
  </si>
  <si>
    <t>保险理赔</t>
    <phoneticPr fontId="6" type="noConversion"/>
  </si>
  <si>
    <t>索赔</t>
    <phoneticPr fontId="6" type="noConversion"/>
  </si>
  <si>
    <t>送赠</t>
    <phoneticPr fontId="6" type="noConversion"/>
  </si>
  <si>
    <t>月结</t>
    <phoneticPr fontId="6" type="noConversion"/>
  </si>
  <si>
    <t>公司车</t>
    <phoneticPr fontId="6" type="noConversion"/>
  </si>
  <si>
    <t>二手车</t>
    <phoneticPr fontId="6" type="noConversion"/>
  </si>
  <si>
    <t>原因</t>
    <phoneticPr fontId="6" type="noConversion"/>
  </si>
  <si>
    <t>免收</t>
    <phoneticPr fontId="6" type="noConversion"/>
  </si>
  <si>
    <t>领料</t>
    <phoneticPr fontId="6" type="noConversion"/>
  </si>
  <si>
    <t>会员</t>
    <phoneticPr fontId="6" type="noConversion"/>
  </si>
  <si>
    <t>免单M</t>
    <phoneticPr fontId="6" type="noConversion"/>
  </si>
  <si>
    <t>公务车</t>
    <phoneticPr fontId="6" type="noConversion"/>
  </si>
  <si>
    <t>类别</t>
    <phoneticPr fontId="4" type="noConversion"/>
  </si>
  <si>
    <t>金额</t>
    <phoneticPr fontId="6" type="noConversion"/>
  </si>
  <si>
    <t>工时</t>
    <phoneticPr fontId="6" type="noConversion"/>
  </si>
  <si>
    <t>配件</t>
    <phoneticPr fontId="6" type="noConversion"/>
  </si>
  <si>
    <t>套餐（附件产品）</t>
    <phoneticPr fontId="6" type="noConversion"/>
  </si>
  <si>
    <t>财务台次</t>
    <phoneticPr fontId="4" type="noConversion"/>
  </si>
  <si>
    <t>业绩台次</t>
    <phoneticPr fontId="4" type="noConversion"/>
  </si>
  <si>
    <t>保险公司</t>
    <phoneticPr fontId="4" type="noConversion"/>
  </si>
  <si>
    <t>部门</t>
    <phoneticPr fontId="6" type="noConversion"/>
  </si>
  <si>
    <t>钣1</t>
    <phoneticPr fontId="6" type="noConversion"/>
  </si>
  <si>
    <r>
      <t>钣</t>
    </r>
    <r>
      <rPr>
        <sz val="12"/>
        <color theme="1"/>
        <rFont val="Times New Roman"/>
        <family val="1"/>
      </rPr>
      <t>2</t>
    </r>
    <phoneticPr fontId="6" type="noConversion"/>
  </si>
  <si>
    <r>
      <t>机</t>
    </r>
    <r>
      <rPr>
        <sz val="12"/>
        <color theme="1"/>
        <rFont val="Times New Roman"/>
        <family val="1"/>
      </rPr>
      <t>1</t>
    </r>
    <phoneticPr fontId="6" type="noConversion"/>
  </si>
  <si>
    <t>机2</t>
    <phoneticPr fontId="6" type="noConversion"/>
  </si>
  <si>
    <t>机3</t>
    <phoneticPr fontId="6" type="noConversion"/>
  </si>
  <si>
    <t>机4</t>
    <phoneticPr fontId="6" type="noConversion"/>
  </si>
  <si>
    <t>机快</t>
    <phoneticPr fontId="6" type="noConversion"/>
  </si>
  <si>
    <t>美容</t>
    <phoneticPr fontId="6" type="noConversion"/>
  </si>
  <si>
    <t>其它</t>
    <phoneticPr fontId="6" type="noConversion"/>
  </si>
  <si>
    <t>钣金</t>
    <phoneticPr fontId="6" type="noConversion"/>
  </si>
  <si>
    <t>机修</t>
    <phoneticPr fontId="6" type="noConversion"/>
  </si>
  <si>
    <t>加装</t>
    <phoneticPr fontId="6" type="noConversion"/>
  </si>
  <si>
    <t>外加工</t>
    <phoneticPr fontId="6" type="noConversion"/>
  </si>
  <si>
    <t>精品</t>
    <phoneticPr fontId="6" type="noConversion"/>
  </si>
  <si>
    <t>加急费</t>
    <phoneticPr fontId="4" type="noConversion"/>
  </si>
  <si>
    <t>年审</t>
    <phoneticPr fontId="6" type="noConversion"/>
  </si>
  <si>
    <t>项目</t>
    <phoneticPr fontId="6" type="noConversion"/>
  </si>
  <si>
    <t>供应商材料</t>
    <phoneticPr fontId="6" type="noConversion"/>
  </si>
  <si>
    <t>厂家材料</t>
    <phoneticPr fontId="6" type="noConversion"/>
  </si>
  <si>
    <t>工单号</t>
  </si>
  <si>
    <t>业务</t>
    <phoneticPr fontId="6" type="noConversion"/>
  </si>
  <si>
    <t>车牌</t>
    <phoneticPr fontId="6" type="noConversion"/>
  </si>
  <si>
    <t>应收</t>
    <phoneticPr fontId="6" type="noConversion"/>
  </si>
  <si>
    <t>分配</t>
    <phoneticPr fontId="6" type="noConversion"/>
  </si>
  <si>
    <t>维修班组</t>
    <phoneticPr fontId="6" type="noConversion"/>
  </si>
  <si>
    <r>
      <t>2016</t>
    </r>
    <r>
      <rPr>
        <sz val="10"/>
        <color indexed="10"/>
        <rFont val="宋体"/>
        <family val="3"/>
        <charset val="134"/>
      </rPr>
      <t>年</t>
    </r>
    <r>
      <rPr>
        <sz val="10"/>
        <color indexed="10"/>
        <rFont val="Times New Roman"/>
        <family val="1"/>
      </rPr>
      <t>2</t>
    </r>
    <r>
      <rPr>
        <sz val="10"/>
        <color indexed="10"/>
        <rFont val="宋体"/>
        <family val="3"/>
        <charset val="134"/>
      </rPr>
      <t>月</t>
    </r>
    <r>
      <rPr>
        <sz val="10"/>
        <color indexed="10"/>
        <rFont val="Times New Roman"/>
        <family val="1"/>
      </rPr>
      <t>DMS</t>
    </r>
    <r>
      <rPr>
        <sz val="10"/>
        <color indexed="10"/>
        <rFont val="宋体"/>
        <family val="3"/>
        <charset val="134"/>
      </rPr>
      <t>数据</t>
    </r>
    <phoneticPr fontId="6" type="noConversion"/>
  </si>
  <si>
    <t>序号</t>
    <phoneticPr fontId="6" type="noConversion"/>
  </si>
  <si>
    <t>车型</t>
  </si>
  <si>
    <t>出厂里程</t>
    <phoneticPr fontId="6" type="noConversion"/>
  </si>
  <si>
    <t>差</t>
    <phoneticPr fontId="6" type="noConversion"/>
  </si>
  <si>
    <t>免检</t>
    <phoneticPr fontId="6" type="noConversion"/>
  </si>
  <si>
    <r>
      <rPr>
        <sz val="10"/>
        <rFont val="宋体"/>
        <family val="3"/>
        <charset val="134"/>
      </rPr>
      <t>车型</t>
    </r>
    <phoneticPr fontId="6" type="noConversion"/>
  </si>
  <si>
    <t>活动</t>
    <phoneticPr fontId="6" type="noConversion"/>
  </si>
  <si>
    <t>8销售送</t>
    <phoneticPr fontId="6" type="noConversion"/>
  </si>
  <si>
    <t>9公司送</t>
    <phoneticPr fontId="6" type="noConversion"/>
  </si>
  <si>
    <r>
      <t>2</t>
    </r>
    <r>
      <rPr>
        <sz val="12"/>
        <color indexed="20"/>
        <rFont val="宋体"/>
        <family val="3"/>
        <charset val="134"/>
      </rPr>
      <t>月结</t>
    </r>
    <phoneticPr fontId="6" type="noConversion"/>
  </si>
  <si>
    <r>
      <t>5</t>
    </r>
    <r>
      <rPr>
        <sz val="12"/>
        <rFont val="宋体"/>
        <family val="3"/>
        <charset val="134"/>
      </rPr>
      <t>公司车</t>
    </r>
    <phoneticPr fontId="6" type="noConversion"/>
  </si>
  <si>
    <r>
      <t>6</t>
    </r>
    <r>
      <rPr>
        <sz val="12"/>
        <color indexed="19"/>
        <rFont val="宋体"/>
        <family val="3"/>
        <charset val="134"/>
      </rPr>
      <t>二手车</t>
    </r>
    <phoneticPr fontId="6" type="noConversion"/>
  </si>
  <si>
    <t>7差价(开大)</t>
    <phoneticPr fontId="6" type="noConversion"/>
  </si>
  <si>
    <t>备注</t>
    <phoneticPr fontId="6" type="noConversion"/>
  </si>
  <si>
    <t>套餐（附件）</t>
    <phoneticPr fontId="6" type="noConversion"/>
  </si>
  <si>
    <t>额外金额</t>
    <phoneticPr fontId="6" type="noConversion"/>
  </si>
  <si>
    <t>额</t>
    <phoneticPr fontId="6" type="noConversion"/>
  </si>
  <si>
    <t>台</t>
    <phoneticPr fontId="6" type="noConversion"/>
  </si>
  <si>
    <t>赠</t>
    <phoneticPr fontId="6" type="noConversion"/>
  </si>
  <si>
    <t>班组</t>
    <phoneticPr fontId="6" type="noConversion"/>
  </si>
  <si>
    <t>3索油</t>
    <phoneticPr fontId="6" type="noConversion"/>
  </si>
  <si>
    <t>4索件</t>
    <phoneticPr fontId="6" type="noConversion"/>
  </si>
  <si>
    <t>含税17%</t>
    <phoneticPr fontId="6" type="noConversion"/>
  </si>
  <si>
    <t>差价</t>
    <phoneticPr fontId="6" type="noConversion"/>
  </si>
  <si>
    <r>
      <t>钣</t>
    </r>
    <r>
      <rPr>
        <sz val="12"/>
        <color indexed="53"/>
        <rFont val="Times New Roman"/>
        <family val="1"/>
      </rPr>
      <t>2</t>
    </r>
    <phoneticPr fontId="6" type="noConversion"/>
  </si>
  <si>
    <r>
      <t>机</t>
    </r>
    <r>
      <rPr>
        <sz val="12"/>
        <rFont val="Times New Roman"/>
        <family val="1"/>
      </rPr>
      <t>1</t>
    </r>
    <phoneticPr fontId="6" type="noConversion"/>
  </si>
  <si>
    <t>材料</t>
    <phoneticPr fontId="6" type="noConversion"/>
  </si>
  <si>
    <t>责任人</t>
    <phoneticPr fontId="6" type="noConversion"/>
  </si>
  <si>
    <r>
      <t>原因</t>
    </r>
    <r>
      <rPr>
        <sz val="12"/>
        <color indexed="14"/>
        <rFont val="Times New Roman"/>
        <family val="1"/>
      </rPr>
      <t xml:space="preserve"> </t>
    </r>
    <phoneticPr fontId="6" type="noConversion"/>
  </si>
  <si>
    <t>与系统差价</t>
    <phoneticPr fontId="6" type="noConversion"/>
  </si>
  <si>
    <t xml:space="preserve">        保险公司业务赔款分类统计表</t>
    <phoneticPr fontId="6" type="noConversion"/>
  </si>
  <si>
    <t xml:space="preserve">公司类别 </t>
    <phoneticPr fontId="6" type="noConversion"/>
  </si>
  <si>
    <t>机电</t>
    <phoneticPr fontId="6" type="noConversion"/>
  </si>
  <si>
    <t>喷漆</t>
    <phoneticPr fontId="6" type="noConversion"/>
  </si>
  <si>
    <t>拖车费用</t>
    <phoneticPr fontId="6" type="noConversion"/>
  </si>
  <si>
    <t>工时合计</t>
    <phoneticPr fontId="6" type="noConversion"/>
  </si>
  <si>
    <t>零件合计</t>
    <phoneticPr fontId="6" type="noConversion"/>
  </si>
  <si>
    <t>总合计</t>
    <phoneticPr fontId="6" type="noConversion"/>
  </si>
  <si>
    <t>零件</t>
    <phoneticPr fontId="6" type="noConversion"/>
  </si>
  <si>
    <t>合计</t>
    <phoneticPr fontId="6" type="noConversion"/>
  </si>
  <si>
    <t>台次</t>
    <phoneticPr fontId="6" type="noConversion"/>
  </si>
  <si>
    <t>理赔员</t>
    <phoneticPr fontId="6" type="noConversion"/>
  </si>
  <si>
    <t>保险自办</t>
    <phoneticPr fontId="6" type="noConversion"/>
  </si>
  <si>
    <t>中保</t>
    <phoneticPr fontId="6" type="noConversion"/>
  </si>
  <si>
    <t>太保</t>
    <phoneticPr fontId="6" type="noConversion"/>
  </si>
  <si>
    <t>平安</t>
    <phoneticPr fontId="6" type="noConversion"/>
  </si>
  <si>
    <t>中华联合</t>
    <phoneticPr fontId="2" type="noConversion"/>
  </si>
  <si>
    <t>阳光</t>
    <phoneticPr fontId="2" type="noConversion"/>
  </si>
  <si>
    <t>其他保险公司</t>
    <phoneticPr fontId="6" type="noConversion"/>
  </si>
  <si>
    <t>工时</t>
    <phoneticPr fontId="6" type="noConversion"/>
  </si>
  <si>
    <t>材料</t>
    <phoneticPr fontId="6" type="noConversion"/>
  </si>
  <si>
    <t>合计金额</t>
    <phoneticPr fontId="6" type="noConversion"/>
  </si>
  <si>
    <t>台次</t>
    <phoneticPr fontId="6" type="noConversion"/>
  </si>
  <si>
    <t>金额</t>
    <phoneticPr fontId="6" type="noConversion"/>
  </si>
  <si>
    <t>合计</t>
    <phoneticPr fontId="6" type="noConversion"/>
  </si>
  <si>
    <t>保险产值统计</t>
    <phoneticPr fontId="6" type="noConversion"/>
  </si>
  <si>
    <t>保险公司</t>
    <phoneticPr fontId="2" type="noConversion"/>
  </si>
  <si>
    <t xml:space="preserve">总出险数 </t>
    <phoneticPr fontId="2" type="noConversion"/>
  </si>
  <si>
    <t>实际跟进数</t>
    <phoneticPr fontId="2" type="noConversion"/>
  </si>
  <si>
    <t>不用修</t>
    <phoneticPr fontId="2" type="noConversion"/>
  </si>
  <si>
    <t>已经回厂数</t>
    <phoneticPr fontId="2" type="noConversion"/>
  </si>
  <si>
    <t>1月已成功回厂率</t>
    <phoneticPr fontId="2" type="noConversion"/>
  </si>
  <si>
    <t>备注</t>
    <phoneticPr fontId="2" type="noConversion"/>
  </si>
  <si>
    <t>本店续保客户</t>
  </si>
  <si>
    <t>其他客户</t>
  </si>
  <si>
    <r>
      <t>3</t>
    </r>
    <r>
      <rPr>
        <sz val="12"/>
        <color rgb="FF000000"/>
        <rFont val="Arial"/>
        <family val="2"/>
      </rPr>
      <t>分钟内</t>
    </r>
  </si>
  <si>
    <r>
      <t>3</t>
    </r>
    <r>
      <rPr>
        <sz val="12"/>
        <color rgb="FF000000"/>
        <rFont val="Arial"/>
        <family val="2"/>
      </rPr>
      <t>分钟后</t>
    </r>
  </si>
  <si>
    <t>来店报案</t>
    <phoneticPr fontId="2" type="noConversion"/>
  </si>
  <si>
    <t>撤案</t>
    <phoneticPr fontId="2" type="noConversion"/>
  </si>
  <si>
    <t>车损小不用修</t>
  </si>
  <si>
    <t>本店续保客户</t>
    <phoneticPr fontId="2" type="noConversion"/>
  </si>
  <si>
    <t>整体回厂率</t>
    <phoneticPr fontId="2" type="noConversion"/>
  </si>
  <si>
    <t>中保</t>
    <phoneticPr fontId="2" type="noConversion"/>
  </si>
  <si>
    <t>太保</t>
    <phoneticPr fontId="2" type="noConversion"/>
  </si>
  <si>
    <t>平安</t>
    <phoneticPr fontId="2" type="noConversion"/>
  </si>
  <si>
    <t>中华联合</t>
    <phoneticPr fontId="2" type="noConversion"/>
  </si>
  <si>
    <t>合计</t>
    <phoneticPr fontId="2" type="noConversion"/>
  </si>
  <si>
    <t>目标客户</t>
    <phoneticPr fontId="6" type="noConversion"/>
  </si>
  <si>
    <t>目标成交数</t>
    <phoneticPr fontId="2" type="noConversion"/>
  </si>
  <si>
    <t>总续保率</t>
    <phoneticPr fontId="2" type="noConversion"/>
  </si>
  <si>
    <t>产值续保数</t>
    <phoneticPr fontId="6" type="noConversion"/>
  </si>
  <si>
    <t>SA推荐</t>
    <phoneticPr fontId="6" type="noConversion"/>
  </si>
  <si>
    <t>成交率（实际续保台次/目标客户）</t>
    <phoneticPr fontId="6" type="noConversion"/>
  </si>
  <si>
    <t>备注</t>
  </si>
  <si>
    <t>新车续保</t>
    <phoneticPr fontId="6" type="noConversion"/>
  </si>
  <si>
    <t>旧车续保</t>
    <phoneticPr fontId="6" type="noConversion"/>
  </si>
  <si>
    <t>非基盘</t>
    <phoneticPr fontId="6" type="noConversion"/>
  </si>
  <si>
    <t>自然进厂</t>
    <phoneticPr fontId="6" type="noConversion"/>
  </si>
  <si>
    <t>续保员</t>
    <phoneticPr fontId="2" type="noConversion"/>
  </si>
  <si>
    <t>类型</t>
    <phoneticPr fontId="2" type="noConversion"/>
  </si>
  <si>
    <t>目标</t>
    <phoneticPr fontId="2" type="noConversion"/>
  </si>
  <si>
    <t>致电台数</t>
    <phoneticPr fontId="2" type="noConversion"/>
  </si>
  <si>
    <t>末联系原因</t>
    <phoneticPr fontId="2" type="noConversion"/>
  </si>
  <si>
    <t>报价数</t>
    <phoneticPr fontId="2" type="noConversion"/>
  </si>
  <si>
    <t>末报价原因</t>
    <phoneticPr fontId="2" type="noConversion"/>
  </si>
  <si>
    <t>目标客户成交数</t>
    <phoneticPr fontId="2" type="noConversion"/>
  </si>
  <si>
    <t>产值成交数</t>
    <phoneticPr fontId="2" type="noConversion"/>
  </si>
  <si>
    <t>个人续保率</t>
    <phoneticPr fontId="2" type="noConversion"/>
  </si>
  <si>
    <t>成交率</t>
    <phoneticPr fontId="2" type="noConversion"/>
  </si>
  <si>
    <t>李若岚</t>
    <phoneticPr fontId="2" type="noConversion"/>
  </si>
  <si>
    <t>基盘客户</t>
    <phoneticPr fontId="2" type="noConversion"/>
  </si>
  <si>
    <t>新车客户</t>
    <phoneticPr fontId="2" type="noConversion"/>
  </si>
  <si>
    <t>非基</t>
    <phoneticPr fontId="2" type="noConversion"/>
  </si>
  <si>
    <t>自然进厂</t>
    <phoneticPr fontId="2" type="noConversion"/>
  </si>
  <si>
    <t>谭媛</t>
    <phoneticPr fontId="2" type="noConversion"/>
  </si>
  <si>
    <t>刘玲玲</t>
    <phoneticPr fontId="2" type="noConversion"/>
  </si>
  <si>
    <t>黄芳</t>
    <phoneticPr fontId="2" type="noConversion"/>
  </si>
  <si>
    <t>续保率统计</t>
    <phoneticPr fontId="2" type="noConversion"/>
  </si>
  <si>
    <t xml:space="preserve">     公司服务部关键数据收集汇总表</t>
    <phoneticPr fontId="6" type="noConversion"/>
  </si>
  <si>
    <t>监控项目</t>
    <phoneticPr fontId="6" type="noConversion"/>
  </si>
  <si>
    <t>监控指标</t>
    <phoneticPr fontId="6" type="noConversion"/>
  </si>
  <si>
    <t>关键数据</t>
    <phoneticPr fontId="6" type="noConversion"/>
  </si>
  <si>
    <t>说明</t>
    <phoneticPr fontId="6" type="noConversion"/>
  </si>
  <si>
    <t>工单数</t>
    <phoneticPr fontId="6" type="noConversion"/>
  </si>
  <si>
    <t>定期保养工单</t>
    <phoneticPr fontId="6" type="noConversion"/>
  </si>
  <si>
    <t>机电维修工单</t>
    <phoneticPr fontId="6" type="noConversion"/>
  </si>
  <si>
    <t>钣金维修工单</t>
    <phoneticPr fontId="6" type="noConversion"/>
  </si>
  <si>
    <t>精品装璜工单</t>
    <phoneticPr fontId="6" type="noConversion"/>
  </si>
  <si>
    <t>售前维修工单</t>
    <phoneticPr fontId="6" type="noConversion"/>
  </si>
  <si>
    <t>索赔维修工单</t>
    <phoneticPr fontId="6" type="noConversion"/>
  </si>
  <si>
    <t>销售精装工单</t>
    <phoneticPr fontId="6" type="noConversion"/>
  </si>
  <si>
    <t>销售赠送工单</t>
    <phoneticPr fontId="6" type="noConversion"/>
  </si>
  <si>
    <t>重复工单工单</t>
    <phoneticPr fontId="6" type="noConversion"/>
  </si>
  <si>
    <t>外围索赔工单</t>
    <phoneticPr fontId="6" type="noConversion"/>
  </si>
  <si>
    <t>含精品美容销售工单数</t>
    <phoneticPr fontId="6" type="noConversion"/>
  </si>
  <si>
    <t>含养护品销售工单数</t>
    <phoneticPr fontId="6" type="noConversion"/>
  </si>
  <si>
    <t>总工单数</t>
    <phoneticPr fontId="6" type="noConversion"/>
  </si>
  <si>
    <t>总进厂台次</t>
    <phoneticPr fontId="6" type="noConversion"/>
  </si>
  <si>
    <t>服务收入</t>
    <phoneticPr fontId="6" type="noConversion"/>
  </si>
  <si>
    <t>工时销售收入</t>
    <phoneticPr fontId="6" type="noConversion"/>
  </si>
  <si>
    <t>配件销售收入</t>
    <phoneticPr fontId="6" type="noConversion"/>
  </si>
  <si>
    <t>装璜销售收入</t>
    <phoneticPr fontId="6" type="noConversion"/>
  </si>
  <si>
    <t>养护品销售收入</t>
    <phoneticPr fontId="6" type="noConversion"/>
  </si>
  <si>
    <t>配件外销收入</t>
    <phoneticPr fontId="6" type="noConversion"/>
  </si>
  <si>
    <t>服务业务总收入</t>
    <phoneticPr fontId="6" type="noConversion"/>
  </si>
  <si>
    <t>销售成本</t>
    <phoneticPr fontId="6" type="noConversion"/>
  </si>
  <si>
    <t>维修发料成本</t>
  </si>
  <si>
    <t>配件销售成本</t>
  </si>
  <si>
    <t>内部辅料成本</t>
    <phoneticPr fontId="6" type="noConversion"/>
  </si>
  <si>
    <t>销售部赠送成本</t>
  </si>
  <si>
    <t>销售精装车成本</t>
  </si>
  <si>
    <t>销售部销售成本</t>
  </si>
  <si>
    <t>在修车出库成本</t>
  </si>
  <si>
    <t>服务部总成本（含税）</t>
    <phoneticPr fontId="6" type="noConversion"/>
  </si>
  <si>
    <t>销售部总成本（含税）</t>
    <phoneticPr fontId="6" type="noConversion"/>
  </si>
  <si>
    <t>服务绩效</t>
    <phoneticPr fontId="6" type="noConversion"/>
  </si>
  <si>
    <t>索赔占总收入的比例</t>
    <phoneticPr fontId="6" type="noConversion"/>
  </si>
  <si>
    <t>付费机电单车产值</t>
    <phoneticPr fontId="6" type="noConversion"/>
  </si>
  <si>
    <t>服务部毛利</t>
    <phoneticPr fontId="6" type="noConversion"/>
  </si>
  <si>
    <t>服务部毛利率</t>
    <phoneticPr fontId="6" type="noConversion"/>
  </si>
  <si>
    <t>常规维修收入</t>
    <phoneticPr fontId="6" type="noConversion"/>
  </si>
  <si>
    <t>工时收入</t>
    <phoneticPr fontId="6" type="noConversion"/>
  </si>
  <si>
    <t>零件收入</t>
    <phoneticPr fontId="6" type="noConversion"/>
  </si>
  <si>
    <t>装璜收入</t>
    <phoneticPr fontId="6" type="noConversion"/>
  </si>
  <si>
    <t>养护品收入</t>
    <phoneticPr fontId="6" type="noConversion"/>
  </si>
  <si>
    <t>事故维修收入</t>
    <phoneticPr fontId="6" type="noConversion"/>
  </si>
  <si>
    <t>销售部精品销售</t>
    <phoneticPr fontId="6" type="noConversion"/>
  </si>
  <si>
    <t>A组</t>
    <phoneticPr fontId="6" type="noConversion"/>
  </si>
  <si>
    <t>B组</t>
    <phoneticPr fontId="6" type="noConversion"/>
  </si>
  <si>
    <t>C组</t>
    <phoneticPr fontId="6" type="noConversion"/>
  </si>
  <si>
    <t>D组</t>
    <phoneticPr fontId="6" type="noConversion"/>
  </si>
  <si>
    <t>E组</t>
    <phoneticPr fontId="6" type="noConversion"/>
  </si>
  <si>
    <t>服务部业绩目标：</t>
    <phoneticPr fontId="6" type="noConversion"/>
  </si>
  <si>
    <t>服务部毛利率</t>
    <phoneticPr fontId="6" type="noConversion"/>
  </si>
  <si>
    <t>销售部精品销售</t>
    <phoneticPr fontId="6" type="noConversion"/>
  </si>
  <si>
    <t>GG</t>
    <phoneticPr fontId="6" type="noConversion"/>
  </si>
  <si>
    <t>P</t>
    <phoneticPr fontId="6" type="noConversion"/>
  </si>
  <si>
    <t>S</t>
    <phoneticPr fontId="6" type="noConversion"/>
  </si>
  <si>
    <t>V</t>
    <phoneticPr fontId="6" type="noConversion"/>
  </si>
  <si>
    <t>TL</t>
    <phoneticPr fontId="6" type="noConversion"/>
  </si>
  <si>
    <t>L</t>
    <phoneticPr fontId="6" type="noConversion"/>
  </si>
  <si>
    <t>JM</t>
    <phoneticPr fontId="6" type="noConversion"/>
  </si>
  <si>
    <t>J</t>
    <phoneticPr fontId="6" type="noConversion"/>
  </si>
  <si>
    <t>Q</t>
    <phoneticPr fontId="6" type="noConversion"/>
  </si>
  <si>
    <t>总台数</t>
    <phoneticPr fontId="6" type="noConversion"/>
  </si>
  <si>
    <t>服务部实际达成：</t>
    <phoneticPr fontId="6" type="noConversion"/>
  </si>
  <si>
    <t>服务部达成率：</t>
    <phoneticPr fontId="6" type="noConversion"/>
  </si>
  <si>
    <t>机电单车产值：</t>
    <phoneticPr fontId="6" type="noConversion"/>
  </si>
  <si>
    <t>钣喷单车产值：</t>
    <phoneticPr fontId="6" type="noConversion"/>
  </si>
  <si>
    <t>平均单车产值：</t>
    <phoneticPr fontId="6" type="noConversion"/>
  </si>
  <si>
    <t>各销售模块营业收入</t>
    <phoneticPr fontId="6" type="noConversion"/>
  </si>
  <si>
    <t xml:space="preserve">       日期         项目</t>
    <phoneticPr fontId="6" type="noConversion"/>
  </si>
  <si>
    <t>上月遗留</t>
    <phoneticPr fontId="6" type="noConversion"/>
  </si>
  <si>
    <t>进厂台次</t>
    <phoneticPr fontId="6" type="noConversion"/>
  </si>
  <si>
    <t>工时销售</t>
    <phoneticPr fontId="6" type="noConversion"/>
  </si>
  <si>
    <t>配件销售</t>
    <phoneticPr fontId="6" type="noConversion"/>
  </si>
  <si>
    <t>养护销售</t>
    <phoneticPr fontId="6" type="noConversion"/>
  </si>
  <si>
    <t>装潢销售</t>
    <phoneticPr fontId="6" type="noConversion"/>
  </si>
  <si>
    <t>配件外销</t>
    <phoneticPr fontId="6" type="noConversion"/>
  </si>
  <si>
    <t>营业总收入</t>
    <phoneticPr fontId="6" type="noConversion"/>
  </si>
  <si>
    <t>合计</t>
    <phoneticPr fontId="6" type="noConversion"/>
  </si>
  <si>
    <t>机电、钣喷、精品，工时、零件收入情况</t>
    <phoneticPr fontId="6" type="noConversion"/>
  </si>
  <si>
    <t>机电工时</t>
    <phoneticPr fontId="6" type="noConversion"/>
  </si>
  <si>
    <t>机电零件</t>
    <phoneticPr fontId="6" type="noConversion"/>
  </si>
  <si>
    <t>钣金工时</t>
    <phoneticPr fontId="6" type="noConversion"/>
  </si>
  <si>
    <t>钣金零件</t>
    <phoneticPr fontId="6" type="noConversion"/>
  </si>
  <si>
    <t>喷漆工时</t>
    <phoneticPr fontId="6" type="noConversion"/>
  </si>
  <si>
    <t>其它收入</t>
    <phoneticPr fontId="6" type="noConversion"/>
  </si>
  <si>
    <t>验算区</t>
    <phoneticPr fontId="6" type="noConversion"/>
  </si>
  <si>
    <t>各款车型销售营业额收入</t>
    <phoneticPr fontId="6" type="noConversion"/>
  </si>
  <si>
    <t xml:space="preserve">       日期         车型</t>
    <phoneticPr fontId="6" type="noConversion"/>
  </si>
  <si>
    <t>上月遗留</t>
    <phoneticPr fontId="6" type="noConversion"/>
  </si>
  <si>
    <t>GG</t>
    <phoneticPr fontId="6" type="noConversion"/>
  </si>
  <si>
    <t>P</t>
    <phoneticPr fontId="6" type="noConversion"/>
  </si>
  <si>
    <t>S</t>
    <phoneticPr fontId="6" type="noConversion"/>
  </si>
  <si>
    <t>V</t>
    <phoneticPr fontId="6" type="noConversion"/>
  </si>
  <si>
    <t>TL</t>
    <phoneticPr fontId="6" type="noConversion"/>
  </si>
  <si>
    <t>L</t>
    <phoneticPr fontId="6" type="noConversion"/>
  </si>
  <si>
    <t>JM</t>
    <phoneticPr fontId="6" type="noConversion"/>
  </si>
  <si>
    <t>J</t>
    <phoneticPr fontId="6" type="noConversion"/>
  </si>
  <si>
    <t>Q</t>
    <phoneticPr fontId="6" type="noConversion"/>
  </si>
  <si>
    <t>车型小计</t>
    <phoneticPr fontId="6" type="noConversion"/>
  </si>
  <si>
    <t>帅驰美</t>
    <phoneticPr fontId="6" type="noConversion"/>
  </si>
  <si>
    <t>验算区</t>
    <phoneticPr fontId="6" type="noConversion"/>
  </si>
  <si>
    <t>当月各项业务形成比例</t>
    <phoneticPr fontId="6" type="noConversion"/>
  </si>
  <si>
    <t>维修类别</t>
    <phoneticPr fontId="6" type="noConversion"/>
  </si>
  <si>
    <t>现金收入</t>
    <phoneticPr fontId="6" type="noConversion"/>
  </si>
  <si>
    <t>保险收入</t>
    <phoneticPr fontId="6" type="noConversion"/>
  </si>
  <si>
    <t>原厂索赔</t>
    <phoneticPr fontId="6" type="noConversion"/>
  </si>
  <si>
    <t>零件外销</t>
  </si>
  <si>
    <t>挂账</t>
    <phoneticPr fontId="6" type="noConversion"/>
  </si>
  <si>
    <t>抵用劵</t>
    <phoneticPr fontId="6" type="noConversion"/>
  </si>
  <si>
    <t>销售部赠送</t>
    <phoneticPr fontId="6" type="noConversion"/>
  </si>
  <si>
    <t>销售部销售</t>
    <phoneticPr fontId="6" type="noConversion"/>
  </si>
  <si>
    <t>金   额</t>
    <phoneticPr fontId="6" type="noConversion"/>
  </si>
  <si>
    <t xml:space="preserve">   服 务 专 员 业 绩 报 表</t>
    <phoneticPr fontId="6" type="noConversion"/>
  </si>
  <si>
    <t>珠海安骅安通</t>
    <phoneticPr fontId="6" type="noConversion"/>
  </si>
  <si>
    <t>服专   日期</t>
    <phoneticPr fontId="6" type="noConversion"/>
  </si>
  <si>
    <t>王小凤</t>
    <phoneticPr fontId="6" type="noConversion"/>
  </si>
  <si>
    <t>台次</t>
    <phoneticPr fontId="2" type="noConversion"/>
  </si>
  <si>
    <t>台次</t>
    <phoneticPr fontId="6" type="noConversion"/>
  </si>
  <si>
    <t>工时</t>
    <phoneticPr fontId="6" type="noConversion"/>
  </si>
  <si>
    <t>零件</t>
    <phoneticPr fontId="6" type="noConversion"/>
  </si>
  <si>
    <t>养护</t>
    <phoneticPr fontId="6" type="noConversion"/>
  </si>
  <si>
    <t>装璜</t>
    <phoneticPr fontId="6" type="noConversion"/>
  </si>
  <si>
    <t>周健龙</t>
    <phoneticPr fontId="6" type="noConversion"/>
  </si>
  <si>
    <t>刘厚宣</t>
    <phoneticPr fontId="6" type="noConversion"/>
  </si>
  <si>
    <t>曹家安</t>
    <phoneticPr fontId="6" type="noConversion"/>
  </si>
  <si>
    <t>人员5</t>
    <phoneticPr fontId="6" type="noConversion"/>
  </si>
  <si>
    <t>人员6</t>
    <phoneticPr fontId="6" type="noConversion"/>
  </si>
  <si>
    <t>人员7</t>
    <phoneticPr fontId="6" type="noConversion"/>
  </si>
  <si>
    <t>人员8</t>
    <phoneticPr fontId="6" type="noConversion"/>
  </si>
  <si>
    <t>XXXX</t>
    <phoneticPr fontId="6" type="noConversion"/>
  </si>
  <si>
    <t>人员9</t>
    <phoneticPr fontId="6" type="noConversion"/>
  </si>
  <si>
    <t>人员10</t>
    <phoneticPr fontId="6" type="noConversion"/>
  </si>
  <si>
    <t>未关工单数</t>
    <phoneticPr fontId="6" type="noConversion"/>
  </si>
  <si>
    <t>类  别</t>
    <phoneticPr fontId="6" type="noConversion"/>
  </si>
  <si>
    <t>平均值</t>
    <phoneticPr fontId="6" type="noConversion"/>
  </si>
  <si>
    <t>接车台次</t>
    <phoneticPr fontId="6" type="noConversion"/>
  </si>
  <si>
    <t>保养台次</t>
    <phoneticPr fontId="6" type="noConversion"/>
  </si>
  <si>
    <t>工时占比</t>
    <phoneticPr fontId="6" type="noConversion"/>
  </si>
  <si>
    <t>工时零件销售目标</t>
    <phoneticPr fontId="6" type="noConversion"/>
  </si>
  <si>
    <t>工时零件销售实际</t>
    <phoneticPr fontId="6" type="noConversion"/>
  </si>
  <si>
    <t xml:space="preserve">养护品销售目标 </t>
    <phoneticPr fontId="6" type="noConversion"/>
  </si>
  <si>
    <t xml:space="preserve">养护品销售实际  </t>
    <phoneticPr fontId="6" type="noConversion"/>
  </si>
  <si>
    <t xml:space="preserve">装潢美容销售目标 </t>
    <phoneticPr fontId="6" type="noConversion"/>
  </si>
  <si>
    <t xml:space="preserve">装潢美容销售实际  </t>
    <phoneticPr fontId="6" type="noConversion"/>
  </si>
  <si>
    <t>工时零件单车产值</t>
    <phoneticPr fontId="6" type="noConversion"/>
  </si>
  <si>
    <t>装潢养护单车产值</t>
    <phoneticPr fontId="6" type="noConversion"/>
  </si>
  <si>
    <t xml:space="preserve">   车间班组业绩报表</t>
    <phoneticPr fontId="6" type="noConversion"/>
  </si>
  <si>
    <t>部门</t>
    <phoneticPr fontId="6" type="noConversion"/>
  </si>
  <si>
    <t>姓名</t>
    <phoneticPr fontId="6" type="noConversion"/>
  </si>
  <si>
    <t>工作人员</t>
    <phoneticPr fontId="6" type="noConversion"/>
  </si>
  <si>
    <t>服务车辆数</t>
    <phoneticPr fontId="6" type="noConversion"/>
  </si>
  <si>
    <t>工时</t>
    <phoneticPr fontId="6" type="noConversion"/>
  </si>
  <si>
    <t>零件</t>
    <phoneticPr fontId="6" type="noConversion"/>
  </si>
  <si>
    <t>养护品</t>
    <phoneticPr fontId="6" type="noConversion"/>
  </si>
  <si>
    <t>装璜&amp;美容</t>
    <phoneticPr fontId="6" type="noConversion"/>
  </si>
  <si>
    <t>虚拟工时</t>
  </si>
  <si>
    <t>合计</t>
    <phoneticPr fontId="6" type="noConversion"/>
  </si>
  <si>
    <t>机电维修A组</t>
    <phoneticPr fontId="6" type="noConversion"/>
  </si>
  <si>
    <r>
      <rPr>
        <sz val="11"/>
        <rFont val="宋体"/>
        <family val="3"/>
        <charset val="134"/>
      </rPr>
      <t>人员</t>
    </r>
    <r>
      <rPr>
        <sz val="11"/>
        <rFont val="Arial"/>
        <family val="2"/>
      </rPr>
      <t>1</t>
    </r>
    <phoneticPr fontId="6" type="noConversion"/>
  </si>
  <si>
    <r>
      <rPr>
        <sz val="11"/>
        <rFont val="宋体"/>
        <family val="3"/>
        <charset val="134"/>
      </rPr>
      <t>人员</t>
    </r>
    <r>
      <rPr>
        <sz val="11"/>
        <rFont val="Arial"/>
        <family val="2"/>
      </rPr>
      <t>2</t>
    </r>
    <r>
      <rPr>
        <sz val="12"/>
        <rFont val="宋体"/>
        <family val="3"/>
        <charset val="134"/>
      </rPr>
      <t/>
    </r>
  </si>
  <si>
    <r>
      <rPr>
        <sz val="11"/>
        <rFont val="宋体"/>
        <family val="3"/>
        <charset val="134"/>
      </rPr>
      <t>人员</t>
    </r>
    <r>
      <rPr>
        <sz val="11"/>
        <rFont val="Arial"/>
        <family val="2"/>
      </rPr>
      <t>3</t>
    </r>
    <r>
      <rPr>
        <sz val="12"/>
        <rFont val="宋体"/>
        <family val="3"/>
        <charset val="134"/>
      </rPr>
      <t/>
    </r>
  </si>
  <si>
    <r>
      <rPr>
        <sz val="11"/>
        <rFont val="宋体"/>
        <family val="3"/>
        <charset val="134"/>
      </rPr>
      <t>人员</t>
    </r>
    <r>
      <rPr>
        <sz val="11"/>
        <rFont val="Arial"/>
        <family val="2"/>
      </rPr>
      <t>4</t>
    </r>
    <r>
      <rPr>
        <sz val="12"/>
        <rFont val="宋体"/>
        <family val="3"/>
        <charset val="134"/>
      </rPr>
      <t/>
    </r>
  </si>
  <si>
    <r>
      <rPr>
        <sz val="11"/>
        <rFont val="宋体"/>
        <family val="3"/>
        <charset val="134"/>
      </rPr>
      <t>人员</t>
    </r>
    <r>
      <rPr>
        <sz val="11"/>
        <rFont val="Arial"/>
        <family val="2"/>
      </rPr>
      <t>5</t>
    </r>
    <r>
      <rPr>
        <sz val="12"/>
        <rFont val="宋体"/>
        <family val="3"/>
        <charset val="134"/>
      </rPr>
      <t/>
    </r>
  </si>
  <si>
    <r>
      <rPr>
        <sz val="11"/>
        <rFont val="宋体"/>
        <family val="3"/>
        <charset val="134"/>
      </rPr>
      <t>人员</t>
    </r>
    <r>
      <rPr>
        <sz val="11"/>
        <rFont val="Arial"/>
        <family val="2"/>
      </rPr>
      <t>6</t>
    </r>
    <r>
      <rPr>
        <sz val="12"/>
        <rFont val="宋体"/>
        <family val="3"/>
        <charset val="134"/>
      </rPr>
      <t/>
    </r>
  </si>
  <si>
    <t>小组合计:</t>
  </si>
  <si>
    <t>机电维修B组</t>
    <phoneticPr fontId="6" type="noConversion"/>
  </si>
  <si>
    <r>
      <rPr>
        <sz val="11"/>
        <rFont val="宋体"/>
        <family val="3"/>
        <charset val="134"/>
      </rPr>
      <t>人员</t>
    </r>
    <r>
      <rPr>
        <sz val="11"/>
        <rFont val="Arial"/>
        <family val="2"/>
      </rPr>
      <t>1</t>
    </r>
    <phoneticPr fontId="6" type="noConversion"/>
  </si>
  <si>
    <t>吕纪文</t>
    <phoneticPr fontId="6" type="noConversion"/>
  </si>
  <si>
    <t>机电维修C组</t>
    <phoneticPr fontId="6" type="noConversion"/>
  </si>
  <si>
    <r>
      <rPr>
        <sz val="11"/>
        <rFont val="宋体"/>
        <family val="3"/>
        <charset val="134"/>
      </rPr>
      <t>人员</t>
    </r>
    <r>
      <rPr>
        <sz val="11"/>
        <rFont val="Arial"/>
        <family val="2"/>
      </rPr>
      <t>7</t>
    </r>
    <r>
      <rPr>
        <sz val="12"/>
        <rFont val="宋体"/>
        <family val="3"/>
        <charset val="134"/>
      </rPr>
      <t/>
    </r>
  </si>
  <si>
    <t>小组合计:</t>
    <phoneticPr fontId="6" type="noConversion"/>
  </si>
  <si>
    <t>机电维修D组</t>
    <phoneticPr fontId="6" type="noConversion"/>
  </si>
  <si>
    <t>小组合计：</t>
    <phoneticPr fontId="6" type="noConversion"/>
  </si>
  <si>
    <t>钣金部</t>
    <phoneticPr fontId="6" type="noConversion"/>
  </si>
  <si>
    <t>王玉煌</t>
    <phoneticPr fontId="6" type="noConversion"/>
  </si>
  <si>
    <t>装潢部</t>
    <phoneticPr fontId="6" type="noConversion"/>
  </si>
  <si>
    <t>喷漆部</t>
    <phoneticPr fontId="6" type="noConversion"/>
  </si>
  <si>
    <r>
      <rPr>
        <sz val="11"/>
        <rFont val="宋体"/>
        <family val="3"/>
        <charset val="134"/>
      </rPr>
      <t>人员</t>
    </r>
    <r>
      <rPr>
        <sz val="11"/>
        <rFont val="Arial"/>
        <family val="2"/>
      </rPr>
      <t>8</t>
    </r>
    <r>
      <rPr>
        <sz val="12"/>
        <rFont val="宋体"/>
        <family val="3"/>
        <charset val="134"/>
      </rPr>
      <t/>
    </r>
  </si>
  <si>
    <r>
      <rPr>
        <sz val="11"/>
        <rFont val="宋体"/>
        <family val="3"/>
        <charset val="134"/>
      </rPr>
      <t>人员</t>
    </r>
    <r>
      <rPr>
        <sz val="11"/>
        <rFont val="Arial"/>
        <family val="2"/>
      </rPr>
      <t>9</t>
    </r>
    <r>
      <rPr>
        <sz val="12"/>
        <rFont val="宋体"/>
        <family val="3"/>
        <charset val="134"/>
      </rPr>
      <t/>
    </r>
  </si>
  <si>
    <t>服务部总业绩达成：</t>
    <phoneticPr fontId="6" type="noConversion"/>
  </si>
  <si>
    <t>服务部业绩达成率：</t>
  </si>
  <si>
    <t xml:space="preserve">   考核业绩达成情况</t>
    <phoneticPr fontId="6" type="noConversion"/>
  </si>
  <si>
    <t>业绩达成</t>
    <phoneticPr fontId="6" type="noConversion"/>
  </si>
  <si>
    <t>截止目标</t>
    <phoneticPr fontId="6" type="noConversion"/>
  </si>
  <si>
    <t>个人达成率</t>
    <phoneticPr fontId="6" type="noConversion"/>
  </si>
  <si>
    <t>平均目标</t>
    <phoneticPr fontId="6" type="noConversion"/>
  </si>
  <si>
    <t>部门</t>
    <phoneticPr fontId="6" type="noConversion"/>
  </si>
  <si>
    <t>姓名</t>
    <phoneticPr fontId="6" type="noConversion"/>
  </si>
  <si>
    <t>工作人员</t>
    <phoneticPr fontId="6" type="noConversion"/>
  </si>
  <si>
    <t>级别</t>
    <phoneticPr fontId="6" type="noConversion"/>
  </si>
  <si>
    <t>机电维修A组</t>
    <phoneticPr fontId="6" type="noConversion"/>
  </si>
  <si>
    <r>
      <rPr>
        <sz val="11"/>
        <rFont val="宋体"/>
        <family val="3"/>
        <charset val="134"/>
      </rPr>
      <t>人员</t>
    </r>
    <r>
      <rPr>
        <sz val="11"/>
        <rFont val="Arial"/>
        <family val="2"/>
      </rPr>
      <t>1</t>
    </r>
    <phoneticPr fontId="6" type="noConversion"/>
  </si>
  <si>
    <t>组长</t>
    <phoneticPr fontId="6" type="noConversion"/>
  </si>
  <si>
    <t>三级技师</t>
    <phoneticPr fontId="6" type="noConversion"/>
  </si>
  <si>
    <t>二级技师</t>
    <phoneticPr fontId="6" type="noConversion"/>
  </si>
  <si>
    <t>初级技师</t>
    <phoneticPr fontId="6" type="noConversion"/>
  </si>
  <si>
    <r>
      <rPr>
        <sz val="11"/>
        <rFont val="宋体"/>
        <family val="3"/>
        <charset val="134"/>
      </rPr>
      <t>人员</t>
    </r>
    <r>
      <rPr>
        <sz val="11"/>
        <rFont val="Arial"/>
        <family val="2"/>
      </rPr>
      <t>6</t>
    </r>
    <r>
      <rPr>
        <sz val="12"/>
        <rFont val="宋体"/>
        <family val="3"/>
        <charset val="134"/>
      </rPr>
      <t/>
    </r>
    <phoneticPr fontId="6" type="noConversion"/>
  </si>
  <si>
    <t>组长目标</t>
    <phoneticPr fontId="6" type="noConversion"/>
  </si>
  <si>
    <t>机电维修B组</t>
    <phoneticPr fontId="6" type="noConversion"/>
  </si>
  <si>
    <r>
      <rPr>
        <sz val="11"/>
        <rFont val="宋体"/>
        <family val="3"/>
        <charset val="134"/>
      </rPr>
      <t>人员</t>
    </r>
    <r>
      <rPr>
        <sz val="11"/>
        <rFont val="Arial"/>
        <family val="2"/>
      </rPr>
      <t>7</t>
    </r>
    <phoneticPr fontId="6" type="noConversion"/>
  </si>
  <si>
    <r>
      <rPr>
        <sz val="11"/>
        <rFont val="宋体"/>
        <family val="3"/>
        <charset val="134"/>
      </rPr>
      <t>人员</t>
    </r>
    <r>
      <rPr>
        <sz val="11"/>
        <rFont val="Arial"/>
        <family val="2"/>
      </rPr>
      <t>10</t>
    </r>
    <r>
      <rPr>
        <sz val="12"/>
        <rFont val="宋体"/>
        <family val="3"/>
        <charset val="134"/>
      </rPr>
      <t/>
    </r>
  </si>
  <si>
    <r>
      <rPr>
        <sz val="11"/>
        <rFont val="宋体"/>
        <family val="3"/>
        <charset val="134"/>
      </rPr>
      <t>人员</t>
    </r>
    <r>
      <rPr>
        <sz val="11"/>
        <rFont val="Arial"/>
        <family val="2"/>
      </rPr>
      <t>11</t>
    </r>
    <r>
      <rPr>
        <sz val="12"/>
        <rFont val="宋体"/>
        <family val="3"/>
        <charset val="134"/>
      </rPr>
      <t/>
    </r>
  </si>
  <si>
    <t>一级技师</t>
    <phoneticPr fontId="6" type="noConversion"/>
  </si>
  <si>
    <r>
      <rPr>
        <sz val="11"/>
        <rFont val="宋体"/>
        <family val="3"/>
        <charset val="134"/>
      </rPr>
      <t>人员</t>
    </r>
    <r>
      <rPr>
        <sz val="11"/>
        <rFont val="Arial"/>
        <family val="2"/>
      </rPr>
      <t>12</t>
    </r>
    <r>
      <rPr>
        <sz val="12"/>
        <rFont val="宋体"/>
        <family val="3"/>
        <charset val="134"/>
      </rPr>
      <t/>
    </r>
  </si>
  <si>
    <r>
      <rPr>
        <sz val="11"/>
        <rFont val="宋体"/>
        <family val="3"/>
        <charset val="134"/>
      </rPr>
      <t>人员</t>
    </r>
    <r>
      <rPr>
        <sz val="11"/>
        <rFont val="Arial"/>
        <family val="2"/>
      </rPr>
      <t>13</t>
    </r>
    <r>
      <rPr>
        <sz val="12"/>
        <rFont val="宋体"/>
        <family val="3"/>
        <charset val="134"/>
      </rPr>
      <t/>
    </r>
    <phoneticPr fontId="6" type="noConversion"/>
  </si>
  <si>
    <t>机电维修C组</t>
    <phoneticPr fontId="6" type="noConversion"/>
  </si>
  <si>
    <r>
      <t>人员1</t>
    </r>
    <r>
      <rPr>
        <sz val="11"/>
        <rFont val="宋体"/>
        <family val="3"/>
        <charset val="134"/>
      </rPr>
      <t>4</t>
    </r>
    <phoneticPr fontId="6" type="noConversion"/>
  </si>
  <si>
    <r>
      <t>人员15</t>
    </r>
    <r>
      <rPr>
        <sz val="11"/>
        <rFont val="宋体"/>
        <family val="3"/>
        <charset val="134"/>
      </rPr>
      <t/>
    </r>
  </si>
  <si>
    <r>
      <t>人员16</t>
    </r>
    <r>
      <rPr>
        <sz val="11"/>
        <rFont val="宋体"/>
        <family val="3"/>
        <charset val="134"/>
      </rPr>
      <t/>
    </r>
  </si>
  <si>
    <r>
      <t>人员17</t>
    </r>
    <r>
      <rPr>
        <sz val="11"/>
        <rFont val="宋体"/>
        <family val="3"/>
        <charset val="134"/>
      </rPr>
      <t/>
    </r>
  </si>
  <si>
    <r>
      <t>人员18</t>
    </r>
    <r>
      <rPr>
        <sz val="11"/>
        <rFont val="宋体"/>
        <family val="3"/>
        <charset val="134"/>
      </rPr>
      <t/>
    </r>
  </si>
  <si>
    <r>
      <t>人员19</t>
    </r>
    <r>
      <rPr>
        <sz val="11"/>
        <rFont val="宋体"/>
        <family val="3"/>
        <charset val="134"/>
      </rPr>
      <t/>
    </r>
  </si>
  <si>
    <r>
      <t>人员20</t>
    </r>
    <r>
      <rPr>
        <sz val="11"/>
        <rFont val="宋体"/>
        <family val="3"/>
        <charset val="134"/>
      </rPr>
      <t/>
    </r>
  </si>
  <si>
    <t>钣金部</t>
    <phoneticPr fontId="6" type="noConversion"/>
  </si>
  <si>
    <t>人员1</t>
    <phoneticPr fontId="6" type="noConversion"/>
  </si>
  <si>
    <t>人员2</t>
  </si>
  <si>
    <t>人员3</t>
  </si>
  <si>
    <t>人员4</t>
  </si>
  <si>
    <t>人员5</t>
  </si>
  <si>
    <t>人员6</t>
  </si>
  <si>
    <t>人员7</t>
  </si>
  <si>
    <t>喷漆部</t>
    <phoneticPr fontId="6" type="noConversion"/>
  </si>
  <si>
    <t>人员8</t>
  </si>
  <si>
    <t>人员9</t>
  </si>
  <si>
    <t>常规A套餐</t>
    <phoneticPr fontId="6" type="noConversion"/>
  </si>
  <si>
    <t>机电顾问</t>
    <phoneticPr fontId="6" type="noConversion"/>
  </si>
  <si>
    <t xml:space="preserve">助理顾问  </t>
    <phoneticPr fontId="6" type="noConversion"/>
  </si>
  <si>
    <t>钣喷顾问</t>
    <phoneticPr fontId="6" type="noConversion"/>
  </si>
  <si>
    <t>总合计</t>
    <phoneticPr fontId="6" type="noConversion"/>
  </si>
  <si>
    <t>珠海安骅别克界涌维修站二零一六年一月份业务接待统计表</t>
    <phoneticPr fontId="6" type="noConversion"/>
  </si>
  <si>
    <t>业务接待</t>
    <phoneticPr fontId="6" type="noConversion"/>
  </si>
  <si>
    <t>台 数</t>
    <phoneticPr fontId="6" type="noConversion"/>
  </si>
  <si>
    <t>实收      金额</t>
    <phoneticPr fontId="6" type="noConversion"/>
  </si>
  <si>
    <t>保险            金额</t>
    <phoneticPr fontId="6" type="noConversion"/>
  </si>
  <si>
    <t>索 赔</t>
    <phoneticPr fontId="6" type="noConversion"/>
  </si>
  <si>
    <t>公司送</t>
    <phoneticPr fontId="6" type="noConversion"/>
  </si>
  <si>
    <t>自购精品</t>
    <phoneticPr fontId="6" type="noConversion"/>
  </si>
  <si>
    <t>小 计</t>
    <phoneticPr fontId="6" type="noConversion"/>
  </si>
  <si>
    <r>
      <t>合</t>
    </r>
    <r>
      <rPr>
        <sz val="16"/>
        <rFont val="Times New Roman"/>
        <family val="1"/>
      </rPr>
      <t xml:space="preserve">       </t>
    </r>
    <r>
      <rPr>
        <sz val="16"/>
        <rFont val="宋体"/>
        <family val="3"/>
        <charset val="134"/>
      </rPr>
      <t>计</t>
    </r>
    <phoneticPr fontId="6" type="noConversion"/>
  </si>
  <si>
    <t>保险</t>
    <phoneticPr fontId="6" type="noConversion"/>
  </si>
  <si>
    <t>索油</t>
    <phoneticPr fontId="6" type="noConversion"/>
  </si>
  <si>
    <t>索件</t>
    <phoneticPr fontId="6" type="noConversion"/>
  </si>
  <si>
    <t>合 计</t>
    <phoneticPr fontId="6" type="noConversion"/>
  </si>
  <si>
    <r>
      <t>制表人：</t>
    </r>
    <r>
      <rPr>
        <sz val="12"/>
        <rFont val="Times New Roman"/>
        <family val="1"/>
      </rPr>
      <t xml:space="preserve">                        </t>
    </r>
    <r>
      <rPr>
        <sz val="12"/>
        <rFont val="宋体"/>
        <family val="3"/>
        <charset val="134"/>
      </rPr>
      <t>会计：</t>
    </r>
    <r>
      <rPr>
        <sz val="12"/>
        <rFont val="Times New Roman"/>
        <family val="1"/>
      </rPr>
      <t xml:space="preserve">                         </t>
    </r>
    <r>
      <rPr>
        <sz val="12"/>
        <rFont val="宋体"/>
        <family val="3"/>
        <charset val="134"/>
      </rPr>
      <t>售后站长：</t>
    </r>
    <r>
      <rPr>
        <sz val="12"/>
        <rFont val="Times New Roman"/>
        <family val="1"/>
      </rPr>
      <t xml:space="preserve">                      </t>
    </r>
    <r>
      <rPr>
        <sz val="12"/>
        <rFont val="宋体"/>
        <family val="3"/>
        <charset val="134"/>
      </rPr>
      <t>售后总监：</t>
    </r>
    <r>
      <rPr>
        <sz val="12"/>
        <rFont val="Times New Roman"/>
        <family val="1"/>
      </rPr>
      <t xml:space="preserve">                               </t>
    </r>
    <r>
      <rPr>
        <sz val="12"/>
        <rFont val="宋体"/>
        <family val="3"/>
        <charset val="134"/>
      </rPr>
      <t>财务总监：</t>
    </r>
    <r>
      <rPr>
        <sz val="12"/>
        <rFont val="Times New Roman"/>
        <family val="1"/>
      </rPr>
      <t xml:space="preserve">                         </t>
    </r>
    <r>
      <rPr>
        <sz val="12"/>
        <rFont val="宋体"/>
        <family val="3"/>
        <charset val="134"/>
      </rPr>
      <t>人事经理：</t>
    </r>
    <r>
      <rPr>
        <sz val="12"/>
        <rFont val="Times New Roman"/>
        <family val="1"/>
      </rPr>
      <t xml:space="preserve">                          </t>
    </r>
    <r>
      <rPr>
        <sz val="12"/>
        <rFont val="宋体"/>
        <family val="3"/>
        <charset val="134"/>
      </rPr>
      <t>总经办：</t>
    </r>
    <phoneticPr fontId="6" type="noConversion"/>
  </si>
  <si>
    <t>（本月索赔免费换油包含大保养与小保养，索件包含上海通用赠送封釉）</t>
    <phoneticPr fontId="6" type="noConversion"/>
  </si>
  <si>
    <t xml:space="preserve"> 注:</t>
    <phoneticPr fontId="6" type="noConversion"/>
  </si>
  <si>
    <t>小计</t>
    <phoneticPr fontId="6" type="noConversion"/>
  </si>
  <si>
    <t>=</t>
    <phoneticPr fontId="6" type="noConversion"/>
  </si>
  <si>
    <t>不包含加装后的合计数</t>
    <phoneticPr fontId="6" type="noConversion"/>
  </si>
  <si>
    <t>EXCELLE=</t>
    <phoneticPr fontId="6" type="noConversion"/>
  </si>
  <si>
    <t>BUICK</t>
    <phoneticPr fontId="6" type="noConversion"/>
  </si>
  <si>
    <t>大车免费换油</t>
    <phoneticPr fontId="6" type="noConversion"/>
  </si>
  <si>
    <t>提成产值</t>
    <phoneticPr fontId="6" type="noConversion"/>
  </si>
  <si>
    <t>签 名</t>
    <phoneticPr fontId="6" type="noConversion"/>
  </si>
  <si>
    <t>正常维修</t>
    <phoneticPr fontId="6" type="noConversion"/>
  </si>
  <si>
    <t>保险产值</t>
    <phoneticPr fontId="6" type="noConversion"/>
  </si>
  <si>
    <t>加装产值</t>
    <phoneticPr fontId="6" type="noConversion"/>
  </si>
  <si>
    <t>索赔 金额</t>
    <phoneticPr fontId="6" type="noConversion"/>
  </si>
  <si>
    <t>珠海安骅别克界涌维修站二零一六年一月份工人工时统计表</t>
    <phoneticPr fontId="6" type="noConversion"/>
  </si>
  <si>
    <t xml:space="preserve">       项目
工人</t>
    <phoneticPr fontId="6" type="noConversion"/>
  </si>
  <si>
    <t>维修工时</t>
    <phoneticPr fontId="6" type="noConversion"/>
  </si>
  <si>
    <t>加装工时</t>
    <phoneticPr fontId="6" type="noConversion"/>
  </si>
  <si>
    <t>保险工时</t>
    <phoneticPr fontId="6" type="noConversion"/>
  </si>
  <si>
    <t>索油工时</t>
    <phoneticPr fontId="6" type="noConversion"/>
  </si>
  <si>
    <t>索件工时</t>
    <phoneticPr fontId="6" type="noConversion"/>
  </si>
  <si>
    <t>车间辅料</t>
    <phoneticPr fontId="6" type="noConversion"/>
  </si>
  <si>
    <r>
      <t>签</t>
    </r>
    <r>
      <rPr>
        <sz val="14"/>
        <rFont val="Times New Roman"/>
        <family val="1"/>
      </rPr>
      <t xml:space="preserve">      </t>
    </r>
    <r>
      <rPr>
        <sz val="14"/>
        <rFont val="宋体"/>
        <family val="3"/>
        <charset val="134"/>
      </rPr>
      <t>名</t>
    </r>
    <phoneticPr fontId="6" type="noConversion"/>
  </si>
  <si>
    <t>机修一组</t>
    <phoneticPr fontId="6" type="noConversion"/>
  </si>
  <si>
    <t>机修二组</t>
    <phoneticPr fontId="6" type="noConversion"/>
  </si>
  <si>
    <t>机修三组</t>
    <phoneticPr fontId="6" type="noConversion"/>
  </si>
  <si>
    <t>机修四组</t>
    <phoneticPr fontId="6" type="noConversion"/>
  </si>
  <si>
    <t>快修组</t>
    <phoneticPr fontId="6" type="noConversion"/>
  </si>
  <si>
    <t>钣喷组</t>
    <phoneticPr fontId="6" type="noConversion"/>
  </si>
  <si>
    <t>其 他</t>
    <phoneticPr fontId="6" type="noConversion"/>
  </si>
  <si>
    <t>美 容</t>
    <phoneticPr fontId="6" type="noConversion"/>
  </si>
  <si>
    <t>车 间</t>
    <phoneticPr fontId="6" type="noConversion"/>
  </si>
  <si>
    <r>
      <t>制表人：</t>
    </r>
    <r>
      <rPr>
        <sz val="12"/>
        <rFont val="Times New Roman"/>
        <family val="1"/>
      </rPr>
      <t xml:space="preserve">                     </t>
    </r>
    <r>
      <rPr>
        <sz val="12"/>
        <rFont val="宋体"/>
        <family val="3"/>
        <charset val="134"/>
      </rPr>
      <t>会计：</t>
    </r>
    <r>
      <rPr>
        <sz val="12"/>
        <rFont val="Times New Roman"/>
        <family val="1"/>
      </rPr>
      <t xml:space="preserve">                      </t>
    </r>
    <r>
      <rPr>
        <sz val="12"/>
        <rFont val="宋体"/>
        <family val="3"/>
        <charset val="134"/>
      </rPr>
      <t>售后站长：</t>
    </r>
    <r>
      <rPr>
        <sz val="12"/>
        <rFont val="Times New Roman"/>
        <family val="1"/>
      </rPr>
      <t xml:space="preserve">                   </t>
    </r>
    <r>
      <rPr>
        <sz val="12"/>
        <rFont val="宋体"/>
        <family val="3"/>
        <charset val="134"/>
      </rPr>
      <t>售后总监：</t>
    </r>
    <r>
      <rPr>
        <sz val="12"/>
        <rFont val="Times New Roman"/>
        <family val="1"/>
      </rPr>
      <t xml:space="preserve">                     </t>
    </r>
    <r>
      <rPr>
        <sz val="12"/>
        <rFont val="宋体"/>
        <family val="3"/>
        <charset val="134"/>
      </rPr>
      <t>财务总监：</t>
    </r>
    <r>
      <rPr>
        <sz val="12"/>
        <rFont val="Times New Roman"/>
        <family val="1"/>
      </rPr>
      <t xml:space="preserve">                  </t>
    </r>
    <r>
      <rPr>
        <sz val="12"/>
        <rFont val="宋体"/>
        <family val="3"/>
        <charset val="134"/>
      </rPr>
      <t>人事经理：</t>
    </r>
    <r>
      <rPr>
        <sz val="12"/>
        <rFont val="Times New Roman"/>
        <family val="1"/>
      </rPr>
      <t xml:space="preserve">                          </t>
    </r>
    <r>
      <rPr>
        <sz val="12"/>
        <rFont val="宋体"/>
        <family val="3"/>
        <charset val="134"/>
      </rPr>
      <t>总经办：</t>
    </r>
    <r>
      <rPr>
        <sz val="12"/>
        <rFont val="Times New Roman"/>
        <family val="1"/>
      </rPr>
      <t xml:space="preserve">   </t>
    </r>
    <phoneticPr fontId="6" type="noConversion"/>
  </si>
  <si>
    <t>珠海安骅别克界涌维修二零一六年一月份车型统计表</t>
    <phoneticPr fontId="6" type="noConversion"/>
  </si>
  <si>
    <t>免</t>
    <phoneticPr fontId="6" type="noConversion"/>
  </si>
  <si>
    <t>实收金额</t>
    <phoneticPr fontId="6" type="noConversion"/>
  </si>
  <si>
    <t>保 险</t>
    <phoneticPr fontId="6" type="noConversion"/>
  </si>
  <si>
    <t>索 油</t>
    <phoneticPr fontId="6" type="noConversion"/>
  </si>
  <si>
    <t>加 装</t>
    <phoneticPr fontId="6" type="noConversion"/>
  </si>
  <si>
    <t>月 结</t>
    <phoneticPr fontId="6" type="noConversion"/>
  </si>
  <si>
    <t>检</t>
    <phoneticPr fontId="6" type="noConversion"/>
  </si>
  <si>
    <t>台数</t>
    <phoneticPr fontId="6" type="noConversion"/>
  </si>
  <si>
    <t>E</t>
    <phoneticPr fontId="6" type="noConversion"/>
  </si>
  <si>
    <t>EV</t>
    <phoneticPr fontId="6" type="noConversion"/>
  </si>
  <si>
    <t>H</t>
    <phoneticPr fontId="6" type="noConversion"/>
  </si>
  <si>
    <t>D</t>
    <phoneticPr fontId="6" type="noConversion"/>
  </si>
  <si>
    <t>U</t>
    <phoneticPr fontId="6" type="noConversion"/>
  </si>
  <si>
    <t>WT</t>
    <phoneticPr fontId="6" type="noConversion"/>
  </si>
  <si>
    <t>GF</t>
    <phoneticPr fontId="6" type="noConversion"/>
  </si>
  <si>
    <t>W</t>
    <phoneticPr fontId="6" type="noConversion"/>
  </si>
  <si>
    <t>G</t>
    <phoneticPr fontId="6" type="noConversion"/>
  </si>
  <si>
    <t>X</t>
    <phoneticPr fontId="6" type="noConversion"/>
  </si>
  <si>
    <t>B</t>
    <phoneticPr fontId="6" type="noConversion"/>
  </si>
  <si>
    <r>
      <t>制表人：</t>
    </r>
    <r>
      <rPr>
        <sz val="14"/>
        <rFont val="Times New Roman"/>
        <family val="1"/>
      </rPr>
      <t xml:space="preserve">                               </t>
    </r>
    <r>
      <rPr>
        <sz val="14"/>
        <rFont val="宋体"/>
        <family val="3"/>
        <charset val="134"/>
      </rPr>
      <t>会计：</t>
    </r>
    <r>
      <rPr>
        <sz val="14"/>
        <rFont val="Times New Roman"/>
        <family val="1"/>
      </rPr>
      <t xml:space="preserve">                               </t>
    </r>
    <r>
      <rPr>
        <sz val="14"/>
        <rFont val="宋体"/>
        <family val="3"/>
        <charset val="134"/>
      </rPr>
      <t>售后站长：</t>
    </r>
    <r>
      <rPr>
        <sz val="14"/>
        <rFont val="Times New Roman"/>
        <family val="1"/>
      </rPr>
      <t xml:space="preserve">                              </t>
    </r>
    <r>
      <rPr>
        <sz val="14"/>
        <rFont val="宋体"/>
        <family val="3"/>
        <charset val="134"/>
      </rPr>
      <t>售后总监：</t>
    </r>
    <r>
      <rPr>
        <sz val="14"/>
        <rFont val="Times New Roman"/>
        <family val="1"/>
      </rPr>
      <t xml:space="preserve">                                      </t>
    </r>
    <r>
      <rPr>
        <sz val="14"/>
        <rFont val="宋体"/>
        <family val="3"/>
        <charset val="134"/>
      </rPr>
      <t>财务总监：</t>
    </r>
    <r>
      <rPr>
        <sz val="14"/>
        <rFont val="Times New Roman"/>
        <family val="1"/>
      </rPr>
      <t xml:space="preserve">                             </t>
    </r>
    <r>
      <rPr>
        <sz val="14"/>
        <rFont val="宋体"/>
        <family val="3"/>
        <charset val="134"/>
      </rPr>
      <t>人事经理：</t>
    </r>
    <r>
      <rPr>
        <sz val="14"/>
        <rFont val="Times New Roman"/>
        <family val="1"/>
      </rPr>
      <t xml:space="preserve">                               </t>
    </r>
    <r>
      <rPr>
        <sz val="14"/>
        <rFont val="宋体"/>
        <family val="3"/>
        <charset val="134"/>
      </rPr>
      <t>总经办：</t>
    </r>
    <r>
      <rPr>
        <sz val="14"/>
        <rFont val="Times New Roman"/>
        <family val="1"/>
      </rPr>
      <t xml:space="preserve">   </t>
    </r>
    <phoneticPr fontId="6" type="noConversion"/>
  </si>
  <si>
    <t>注：</t>
    <phoneticPr fontId="6" type="noConversion"/>
  </si>
  <si>
    <r>
      <t xml:space="preserve"> J=</t>
    </r>
    <r>
      <rPr>
        <sz val="14"/>
        <rFont val="宋体"/>
        <family val="3"/>
        <charset val="134"/>
      </rPr>
      <t>凯越</t>
    </r>
    <r>
      <rPr>
        <sz val="14"/>
        <rFont val="Times New Roman"/>
        <family val="1"/>
      </rPr>
      <t xml:space="preserve">      P=</t>
    </r>
    <r>
      <rPr>
        <sz val="14"/>
        <rFont val="宋体"/>
        <family val="3"/>
        <charset val="134"/>
      </rPr>
      <t>英朗</t>
    </r>
    <r>
      <rPr>
        <sz val="14"/>
        <rFont val="Times New Roman"/>
        <family val="1"/>
      </rPr>
      <t xml:space="preserve">      H=</t>
    </r>
    <r>
      <rPr>
        <sz val="14"/>
        <rFont val="宋体"/>
        <family val="3"/>
        <charset val="134"/>
      </rPr>
      <t>荣御</t>
    </r>
    <r>
      <rPr>
        <sz val="14"/>
        <rFont val="Times New Roman"/>
        <family val="1"/>
      </rPr>
      <t xml:space="preserve">      EV=</t>
    </r>
    <r>
      <rPr>
        <sz val="14"/>
        <rFont val="宋体"/>
        <family val="3"/>
        <charset val="134"/>
      </rPr>
      <t>昂科雷</t>
    </r>
    <r>
      <rPr>
        <sz val="14"/>
        <rFont val="Times New Roman"/>
        <family val="1"/>
      </rPr>
      <t xml:space="preserve">      D=GL8      U=</t>
    </r>
    <r>
      <rPr>
        <sz val="14"/>
        <rFont val="宋体"/>
        <family val="3"/>
        <charset val="134"/>
      </rPr>
      <t>陆尊、新</t>
    </r>
    <r>
      <rPr>
        <sz val="14"/>
        <rFont val="Times New Roman"/>
        <family val="1"/>
      </rPr>
      <t>GL8      G=</t>
    </r>
    <r>
      <rPr>
        <sz val="14"/>
        <rFont val="宋体"/>
        <family val="3"/>
        <charset val="134"/>
      </rPr>
      <t>新君威</t>
    </r>
    <r>
      <rPr>
        <sz val="14"/>
        <rFont val="Times New Roman"/>
        <family val="1"/>
      </rPr>
      <t xml:space="preserve">      W=</t>
    </r>
    <r>
      <rPr>
        <sz val="14"/>
        <rFont val="宋体"/>
        <family val="3"/>
        <charset val="134"/>
      </rPr>
      <t>君威</t>
    </r>
    <r>
      <rPr>
        <sz val="14"/>
        <rFont val="Times New Roman"/>
        <family val="1"/>
      </rPr>
      <t xml:space="preserve"> / GLX      WT=</t>
    </r>
    <r>
      <rPr>
        <sz val="14"/>
        <rFont val="宋体"/>
        <family val="3"/>
        <charset val="134"/>
      </rPr>
      <t>君越</t>
    </r>
    <r>
      <rPr>
        <sz val="14"/>
        <rFont val="Times New Roman"/>
        <family val="1"/>
      </rPr>
      <t xml:space="preserve">     S</t>
    </r>
    <r>
      <rPr>
        <sz val="14"/>
        <rFont val="宋体"/>
        <family val="3"/>
        <charset val="134"/>
      </rPr>
      <t>＝赛欧</t>
    </r>
    <r>
      <rPr>
        <sz val="14"/>
        <rFont val="Times New Roman"/>
        <family val="1"/>
      </rPr>
      <t xml:space="preserve">     E=</t>
    </r>
    <r>
      <rPr>
        <sz val="14"/>
        <rFont val="宋体"/>
        <family val="3"/>
        <charset val="134"/>
      </rPr>
      <t>林荫大道</t>
    </r>
    <r>
      <rPr>
        <sz val="14"/>
        <rFont val="Times New Roman"/>
        <family val="1"/>
      </rPr>
      <t xml:space="preserve">     GF=</t>
    </r>
    <r>
      <rPr>
        <sz val="14"/>
        <rFont val="宋体"/>
        <family val="3"/>
        <charset val="134"/>
      </rPr>
      <t>新君越</t>
    </r>
    <r>
      <rPr>
        <sz val="14"/>
        <rFont val="Times New Roman"/>
        <family val="1"/>
      </rPr>
      <t xml:space="preserve">    L=</t>
    </r>
    <r>
      <rPr>
        <sz val="14"/>
        <rFont val="宋体"/>
        <family val="3"/>
        <charset val="134"/>
      </rPr>
      <t>昂科拉</t>
    </r>
    <r>
      <rPr>
        <sz val="14"/>
        <rFont val="Times New Roman"/>
        <family val="1"/>
      </rPr>
      <t xml:space="preserve">    X=</t>
    </r>
    <r>
      <rPr>
        <sz val="14"/>
        <rFont val="宋体"/>
        <family val="3"/>
        <charset val="134"/>
      </rPr>
      <t>昂科威</t>
    </r>
    <r>
      <rPr>
        <sz val="14"/>
        <rFont val="Times New Roman"/>
        <family val="1"/>
      </rPr>
      <t xml:space="preserve">   B=</t>
    </r>
    <r>
      <rPr>
        <sz val="14"/>
        <rFont val="宋体"/>
        <family val="3"/>
        <charset val="134"/>
      </rPr>
      <t>威朗</t>
    </r>
    <r>
      <rPr>
        <sz val="14"/>
        <rFont val="Times New Roman"/>
        <family val="1"/>
      </rPr>
      <t xml:space="preserve">  Q=</t>
    </r>
    <r>
      <rPr>
        <sz val="14"/>
        <rFont val="宋体"/>
        <family val="3"/>
        <charset val="134"/>
      </rPr>
      <t>其他车型</t>
    </r>
    <phoneticPr fontId="6" type="noConversion"/>
  </si>
  <si>
    <t xml:space="preserve"> 1月索油台数   373  台   =  373  台免费换油</t>
    <phoneticPr fontId="6" type="noConversion"/>
  </si>
  <si>
    <t>珠海安骅别克界涌维修站二零一六年一月份维修站产值统计表</t>
    <phoneticPr fontId="6" type="noConversion"/>
  </si>
  <si>
    <t>工 时</t>
    <phoneticPr fontId="6" type="noConversion"/>
  </si>
  <si>
    <r>
      <t xml:space="preserve">工时 </t>
    </r>
    <r>
      <rPr>
        <sz val="12"/>
        <rFont val="宋体"/>
        <family val="3"/>
        <charset val="134"/>
      </rPr>
      <t xml:space="preserve">      </t>
    </r>
    <r>
      <rPr>
        <sz val="12"/>
        <rFont val="宋体"/>
        <family val="3"/>
        <charset val="134"/>
      </rPr>
      <t>合计</t>
    </r>
    <phoneticPr fontId="6" type="noConversion"/>
  </si>
  <si>
    <r>
      <t xml:space="preserve">车间 </t>
    </r>
    <r>
      <rPr>
        <sz val="11"/>
        <rFont val="宋体"/>
        <family val="3"/>
        <charset val="134"/>
      </rPr>
      <t xml:space="preserve">        </t>
    </r>
    <r>
      <rPr>
        <sz val="11"/>
        <rFont val="宋体"/>
        <family val="3"/>
        <charset val="134"/>
      </rPr>
      <t>辅料</t>
    </r>
    <phoneticPr fontId="6" type="noConversion"/>
  </si>
  <si>
    <t>配件合计</t>
    <phoneticPr fontId="6" type="noConversion"/>
  </si>
  <si>
    <r>
      <t xml:space="preserve">产值 </t>
    </r>
    <r>
      <rPr>
        <sz val="12"/>
        <rFont val="宋体"/>
        <family val="3"/>
        <charset val="134"/>
      </rPr>
      <t xml:space="preserve">               </t>
    </r>
    <r>
      <rPr>
        <sz val="12"/>
        <rFont val="宋体"/>
        <family val="3"/>
        <charset val="134"/>
      </rPr>
      <t>总合计</t>
    </r>
    <phoneticPr fontId="6" type="noConversion"/>
  </si>
  <si>
    <t>BUICK       换油</t>
    <phoneticPr fontId="6" type="noConversion"/>
  </si>
  <si>
    <r>
      <t xml:space="preserve">保养 </t>
    </r>
    <r>
      <rPr>
        <sz val="11"/>
        <rFont val="宋体"/>
        <family val="3"/>
        <charset val="134"/>
      </rPr>
      <t xml:space="preserve">       </t>
    </r>
    <r>
      <rPr>
        <sz val="11"/>
        <rFont val="宋体"/>
        <family val="3"/>
        <charset val="134"/>
      </rPr>
      <t>配件</t>
    </r>
    <phoneticPr fontId="6" type="noConversion"/>
  </si>
  <si>
    <r>
      <t xml:space="preserve">索赔 </t>
    </r>
    <r>
      <rPr>
        <sz val="11"/>
        <rFont val="宋体"/>
        <family val="3"/>
        <charset val="134"/>
      </rPr>
      <t xml:space="preserve">             </t>
    </r>
    <r>
      <rPr>
        <sz val="11"/>
        <rFont val="宋体"/>
        <family val="3"/>
        <charset val="134"/>
      </rPr>
      <t>配件</t>
    </r>
    <phoneticPr fontId="6" type="noConversion"/>
  </si>
  <si>
    <r>
      <t xml:space="preserve">加装 </t>
    </r>
    <r>
      <rPr>
        <sz val="11"/>
        <rFont val="宋体"/>
        <family val="3"/>
        <charset val="134"/>
      </rPr>
      <t xml:space="preserve">       </t>
    </r>
    <r>
      <rPr>
        <sz val="11"/>
        <rFont val="宋体"/>
        <family val="3"/>
        <charset val="134"/>
      </rPr>
      <t>配件</t>
    </r>
    <phoneticPr fontId="6" type="noConversion"/>
  </si>
  <si>
    <t>机电组</t>
    <phoneticPr fontId="6" type="noConversion"/>
  </si>
  <si>
    <t xml:space="preserve"> </t>
    <phoneticPr fontId="6" type="noConversion"/>
  </si>
  <si>
    <r>
      <t>单位</t>
    </r>
    <r>
      <rPr>
        <sz val="12"/>
        <rFont val="Times New Roman"/>
        <family val="1"/>
      </rPr>
      <t>:</t>
    </r>
    <r>
      <rPr>
        <sz val="12"/>
        <rFont val="宋体"/>
        <family val="3"/>
        <charset val="134"/>
      </rPr>
      <t>元</t>
    </r>
    <phoneticPr fontId="6" type="noConversion"/>
  </si>
  <si>
    <r>
      <t>(</t>
    </r>
    <r>
      <rPr>
        <sz val="12"/>
        <rFont val="宋体"/>
        <family val="3"/>
        <charset val="134"/>
      </rPr>
      <t>工时</t>
    </r>
    <r>
      <rPr>
        <sz val="12"/>
        <rFont val="Times New Roman"/>
        <family val="1"/>
      </rPr>
      <t>+</t>
    </r>
    <r>
      <rPr>
        <sz val="12"/>
        <rFont val="宋体"/>
        <family val="3"/>
        <charset val="134"/>
      </rPr>
      <t>配件</t>
    </r>
    <r>
      <rPr>
        <sz val="12"/>
        <rFont val="Times New Roman"/>
        <family val="1"/>
      </rPr>
      <t>+SAIL</t>
    </r>
    <r>
      <rPr>
        <sz val="12"/>
        <rFont val="宋体"/>
        <family val="3"/>
        <charset val="134"/>
      </rPr>
      <t>换油</t>
    </r>
    <r>
      <rPr>
        <sz val="12"/>
        <rFont val="Times New Roman"/>
        <family val="1"/>
      </rPr>
      <t>+BUICK</t>
    </r>
    <r>
      <rPr>
        <sz val="12"/>
        <rFont val="宋体"/>
        <family val="3"/>
        <charset val="134"/>
      </rPr>
      <t>换油</t>
    </r>
    <r>
      <rPr>
        <sz val="12"/>
        <rFont val="Times New Roman"/>
        <family val="1"/>
      </rPr>
      <t>)</t>
    </r>
    <phoneticPr fontId="6" type="noConversion"/>
  </si>
  <si>
    <r>
      <t>制表人：</t>
    </r>
    <r>
      <rPr>
        <sz val="12"/>
        <rFont val="Times New Roman"/>
        <family val="1"/>
      </rPr>
      <t xml:space="preserve">                   </t>
    </r>
    <r>
      <rPr>
        <sz val="12"/>
        <rFont val="宋体"/>
        <family val="3"/>
        <charset val="134"/>
      </rPr>
      <t>会计：</t>
    </r>
    <r>
      <rPr>
        <sz val="12"/>
        <rFont val="Times New Roman"/>
        <family val="1"/>
      </rPr>
      <t xml:space="preserve">                       </t>
    </r>
    <r>
      <rPr>
        <sz val="12"/>
        <rFont val="宋体"/>
        <family val="3"/>
        <charset val="134"/>
      </rPr>
      <t>售后站长：</t>
    </r>
    <r>
      <rPr>
        <sz val="12"/>
        <rFont val="Times New Roman"/>
        <family val="1"/>
      </rPr>
      <t xml:space="preserve">                   </t>
    </r>
    <r>
      <rPr>
        <sz val="12"/>
        <rFont val="宋体"/>
        <family val="3"/>
        <charset val="134"/>
      </rPr>
      <t>售后总监：</t>
    </r>
    <r>
      <rPr>
        <sz val="12"/>
        <rFont val="Times New Roman"/>
        <family val="1"/>
      </rPr>
      <t xml:space="preserve">                    </t>
    </r>
    <r>
      <rPr>
        <sz val="12"/>
        <rFont val="宋体"/>
        <family val="3"/>
        <charset val="134"/>
      </rPr>
      <t>财务总监：</t>
    </r>
    <r>
      <rPr>
        <sz val="12"/>
        <rFont val="Times New Roman"/>
        <family val="1"/>
      </rPr>
      <t xml:space="preserve">                        </t>
    </r>
    <r>
      <rPr>
        <sz val="12"/>
        <rFont val="宋体"/>
        <family val="3"/>
        <charset val="134"/>
      </rPr>
      <t>人事经理：</t>
    </r>
    <r>
      <rPr>
        <sz val="12"/>
        <rFont val="Times New Roman"/>
        <family val="1"/>
      </rPr>
      <t xml:space="preserve">                       </t>
    </r>
    <r>
      <rPr>
        <sz val="12"/>
        <rFont val="宋体"/>
        <family val="3"/>
        <charset val="134"/>
      </rPr>
      <t>总经办：</t>
    </r>
    <r>
      <rPr>
        <sz val="12"/>
        <rFont val="Times New Roman"/>
        <family val="1"/>
      </rPr>
      <t xml:space="preserve">   </t>
    </r>
    <phoneticPr fontId="6" type="noConversion"/>
  </si>
  <si>
    <t>注：其它加装配件＝领地毯、领香水等精品与加装防爆膜、加装真皮等项目</t>
    <phoneticPr fontId="6" type="noConversion"/>
  </si>
</sst>
</file>

<file path=xl/styles.xml><?xml version="1.0" encoding="utf-8"?>
<styleSheet xmlns="http://schemas.openxmlformats.org/spreadsheetml/2006/main">
  <numFmts count="11">
    <numFmt numFmtId="176" formatCode="0;[Red]0"/>
    <numFmt numFmtId="177" formatCode="0.00_);[Red]\(0.00\)"/>
    <numFmt numFmtId="178" formatCode="0.00_ "/>
    <numFmt numFmtId="179" formatCode="0_ "/>
    <numFmt numFmtId="180" formatCode="[$-409]d/mmm;@"/>
    <numFmt numFmtId="181" formatCode="m&quot;月&quot;d&quot;日&quot;;@"/>
    <numFmt numFmtId="182" formatCode="0_);[Red]\(0\)"/>
    <numFmt numFmtId="183" formatCode="m/d;@"/>
    <numFmt numFmtId="184" formatCode="0;_瀀"/>
    <numFmt numFmtId="185" formatCode="0.00;[Red]0.00"/>
    <numFmt numFmtId="186" formatCode="0.0_);[Red]\(0.0\)"/>
  </numFmts>
  <fonts count="1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charset val="134"/>
    </font>
    <font>
      <sz val="12"/>
      <color theme="1"/>
      <name val="Times New Roman"/>
      <family val="1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53"/>
      <name val="宋体"/>
      <family val="3"/>
      <charset val="134"/>
    </font>
    <font>
      <sz val="12"/>
      <color theme="1" tint="0.34998626667073579"/>
      <name val="宋体"/>
      <family val="3"/>
      <charset val="134"/>
    </font>
    <font>
      <sz val="10"/>
      <color theme="1" tint="0.34998626667073579"/>
      <name val="宋体"/>
      <family val="3"/>
      <charset val="134"/>
    </font>
    <font>
      <sz val="10"/>
      <color indexed="10"/>
      <name val="Times New Roman"/>
      <family val="1"/>
    </font>
    <font>
      <sz val="10"/>
      <color indexed="10"/>
      <name val="宋体"/>
      <family val="3"/>
      <charset val="134"/>
    </font>
    <font>
      <sz val="8"/>
      <color indexed="20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name val="Times New Roman"/>
      <family val="1"/>
    </font>
    <font>
      <sz val="12"/>
      <color indexed="14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16"/>
      <name val="宋体"/>
      <family val="3"/>
      <charset val="134"/>
    </font>
    <font>
      <sz val="12"/>
      <color indexed="16"/>
      <name val="宋体"/>
      <family val="3"/>
      <charset val="134"/>
      <scheme val="minor"/>
    </font>
    <font>
      <sz val="8"/>
      <color indexed="12"/>
      <name val="宋体"/>
      <family val="3"/>
      <charset val="134"/>
    </font>
    <font>
      <sz val="12"/>
      <color indexed="20"/>
      <name val="宋体"/>
      <family val="3"/>
      <charset val="134"/>
    </font>
    <font>
      <sz val="12"/>
      <color indexed="19"/>
      <name val="宋体"/>
      <family val="3"/>
      <charset val="134"/>
    </font>
    <font>
      <b/>
      <sz val="12"/>
      <color indexed="18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2"/>
      <color indexed="62"/>
      <name val="宋体"/>
      <family val="3"/>
      <charset val="134"/>
    </font>
    <font>
      <sz val="10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color indexed="45"/>
      <name val="宋体"/>
      <family val="3"/>
      <charset val="134"/>
    </font>
    <font>
      <sz val="11"/>
      <name val="宋体"/>
      <family val="3"/>
      <charset val="134"/>
    </font>
    <font>
      <sz val="9"/>
      <color indexed="12"/>
      <name val="宋体"/>
      <family val="3"/>
      <charset val="134"/>
    </font>
    <font>
      <sz val="12"/>
      <color indexed="20"/>
      <name val="Times New Roman"/>
      <family val="1"/>
    </font>
    <font>
      <sz val="12"/>
      <name val="Times New Roman"/>
      <family val="1"/>
    </font>
    <font>
      <sz val="12"/>
      <color indexed="19"/>
      <name val="Times New Roman"/>
      <family val="1"/>
    </font>
    <font>
      <sz val="8"/>
      <color indexed="10"/>
      <name val="宋体"/>
      <family val="3"/>
      <charset val="134"/>
    </font>
    <font>
      <sz val="12"/>
      <color indexed="17"/>
      <name val="宋体"/>
      <family val="3"/>
      <charset val="134"/>
    </font>
    <font>
      <sz val="12"/>
      <color indexed="48"/>
      <name val="宋体"/>
      <family val="3"/>
      <charset val="134"/>
    </font>
    <font>
      <b/>
      <sz val="12"/>
      <color indexed="9"/>
      <name val="宋体"/>
      <family val="3"/>
      <charset val="134"/>
    </font>
    <font>
      <sz val="12"/>
      <color indexed="57"/>
      <name val="宋体"/>
      <family val="3"/>
      <charset val="134"/>
    </font>
    <font>
      <sz val="12"/>
      <color rgb="FF92D050"/>
      <name val="宋体"/>
      <family val="3"/>
      <charset val="134"/>
    </font>
    <font>
      <sz val="16"/>
      <name val="宋体"/>
      <family val="3"/>
      <charset val="134"/>
    </font>
    <font>
      <sz val="12"/>
      <color indexed="53"/>
      <name val="Times New Roman"/>
      <family val="1"/>
    </font>
    <font>
      <sz val="12"/>
      <color indexed="14"/>
      <name val="Times New Roman"/>
      <family val="1"/>
    </font>
    <font>
      <sz val="9"/>
      <color indexed="53"/>
      <name val="宋体"/>
      <family val="3"/>
      <charset val="134"/>
    </font>
    <font>
      <sz val="9"/>
      <color indexed="21"/>
      <name val="宋体"/>
      <family val="3"/>
      <charset val="134"/>
    </font>
    <font>
      <b/>
      <sz val="20"/>
      <color indexed="9"/>
      <name val="黑体"/>
      <family val="3"/>
      <charset val="134"/>
    </font>
    <font>
      <b/>
      <sz val="12"/>
      <color indexed="13"/>
      <name val="黑体"/>
      <family val="3"/>
      <charset val="134"/>
    </font>
    <font>
      <b/>
      <sz val="12.5"/>
      <color indexed="13"/>
      <name val="黑体"/>
      <family val="3"/>
      <charset val="134"/>
    </font>
    <font>
      <sz val="12"/>
      <name val="黑体"/>
      <family val="3"/>
      <charset val="134"/>
    </font>
    <font>
      <b/>
      <sz val="12"/>
      <name val="Arial"/>
      <family val="2"/>
    </font>
    <font>
      <b/>
      <sz val="12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Arial"/>
      <family val="2"/>
    </font>
    <font>
      <b/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11"/>
      <name val="黑体"/>
      <family val="3"/>
      <charset val="134"/>
    </font>
    <font>
      <sz val="11"/>
      <name val="黑体"/>
      <family val="3"/>
      <charset val="134"/>
    </font>
    <font>
      <b/>
      <sz val="11"/>
      <name val="Arial"/>
      <family val="2"/>
    </font>
    <font>
      <sz val="11"/>
      <color indexed="8"/>
      <name val="黑体"/>
      <family val="3"/>
      <charset val="134"/>
    </font>
    <font>
      <sz val="8"/>
      <name val="宋体"/>
      <family val="3"/>
      <charset val="134"/>
    </font>
    <font>
      <b/>
      <sz val="15"/>
      <color indexed="9"/>
      <name val="黑体"/>
      <family val="3"/>
      <charset val="134"/>
    </font>
    <font>
      <b/>
      <sz val="13.5"/>
      <color indexed="9"/>
      <name val="黑体"/>
      <family val="3"/>
      <charset val="134"/>
    </font>
    <font>
      <sz val="13.5"/>
      <name val="黑体"/>
      <family val="3"/>
      <charset val="134"/>
    </font>
    <font>
      <b/>
      <sz val="12"/>
      <name val="黑体"/>
      <family val="3"/>
      <charset val="134"/>
    </font>
    <font>
      <sz val="9"/>
      <name val="Arial"/>
      <family val="2"/>
    </font>
    <font>
      <sz val="14"/>
      <color indexed="9"/>
      <name val="黑体"/>
      <family val="3"/>
      <charset val="134"/>
    </font>
    <font>
      <sz val="9"/>
      <color indexed="9"/>
      <name val="宋体"/>
      <family val="3"/>
      <charset val="134"/>
    </font>
    <font>
      <sz val="6"/>
      <color indexed="9"/>
      <name val="宋体"/>
      <family val="3"/>
      <charset val="134"/>
    </font>
    <font>
      <sz val="10.5"/>
      <name val="宋体"/>
      <family val="3"/>
      <charset val="134"/>
    </font>
    <font>
      <b/>
      <sz val="11"/>
      <color indexed="10"/>
      <name val="Arial"/>
      <family val="2"/>
    </font>
    <font>
      <sz val="10.5"/>
      <name val="黑体"/>
      <family val="3"/>
      <charset val="134"/>
    </font>
    <font>
      <sz val="11"/>
      <name val="Arial"/>
      <family val="2"/>
    </font>
    <font>
      <sz val="9"/>
      <name val="黑体"/>
      <family val="3"/>
      <charset val="134"/>
    </font>
    <font>
      <b/>
      <sz val="10.5"/>
      <name val="黑体"/>
      <family val="3"/>
      <charset val="134"/>
    </font>
    <font>
      <b/>
      <sz val="12"/>
      <color indexed="10"/>
      <name val="Arial"/>
      <family val="2"/>
    </font>
    <font>
      <b/>
      <sz val="14"/>
      <name val="黑体"/>
      <family val="3"/>
      <charset val="134"/>
    </font>
    <font>
      <b/>
      <sz val="9"/>
      <name val="Arial"/>
      <family val="2"/>
    </font>
    <font>
      <sz val="14"/>
      <name val="宋体"/>
      <family val="3"/>
      <charset val="134"/>
    </font>
    <font>
      <sz val="8"/>
      <color indexed="9"/>
      <name val="宋体"/>
      <family val="3"/>
      <charset val="134"/>
    </font>
    <font>
      <b/>
      <sz val="16"/>
      <color indexed="9"/>
      <name val="黑体"/>
      <family val="3"/>
      <charset val="134"/>
    </font>
    <font>
      <b/>
      <sz val="10"/>
      <name val="黑体"/>
      <family val="3"/>
      <charset val="134"/>
    </font>
    <font>
      <b/>
      <sz val="11"/>
      <color indexed="10"/>
      <name val="黑体"/>
      <family val="3"/>
      <charset val="134"/>
    </font>
    <font>
      <b/>
      <sz val="1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黑体"/>
      <family val="3"/>
      <charset val="134"/>
    </font>
    <font>
      <sz val="11"/>
      <color rgb="FFFF0000"/>
      <name val="黑体"/>
      <family val="3"/>
      <charset val="134"/>
    </font>
    <font>
      <b/>
      <sz val="18"/>
      <color indexed="9"/>
      <name val="黑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9"/>
      <name val="Arial"/>
      <family val="2"/>
    </font>
    <font>
      <b/>
      <sz val="9"/>
      <name val="黑体"/>
      <family val="3"/>
      <charset val="134"/>
    </font>
    <font>
      <b/>
      <sz val="22"/>
      <name val="宋体"/>
      <family val="3"/>
      <charset val="134"/>
    </font>
    <font>
      <sz val="24"/>
      <name val="宋体"/>
      <family val="3"/>
      <charset val="134"/>
    </font>
    <font>
      <sz val="16"/>
      <name val="Times New Roman"/>
      <family val="1"/>
    </font>
    <font>
      <sz val="18"/>
      <name val="宋体"/>
      <family val="3"/>
      <charset val="134"/>
    </font>
    <font>
      <sz val="11"/>
      <name val="Arial Unicode MS"/>
      <family val="2"/>
      <charset val="134"/>
    </font>
    <font>
      <sz val="16"/>
      <name val="Arial Unicode MS"/>
      <family val="2"/>
      <charset val="134"/>
    </font>
    <font>
      <b/>
      <sz val="14"/>
      <color indexed="81"/>
      <name val="宋体"/>
      <family val="3"/>
      <charset val="134"/>
    </font>
    <font>
      <b/>
      <sz val="26"/>
      <color indexed="10"/>
      <name val="宋体"/>
      <family val="3"/>
      <charset val="134"/>
    </font>
    <font>
      <sz val="11"/>
      <name val="Times New Roman"/>
      <family val="1"/>
    </font>
    <font>
      <sz val="14"/>
      <name val="Times New Roman"/>
      <family val="1"/>
    </font>
    <font>
      <b/>
      <sz val="26"/>
      <name val="宋体"/>
      <family val="3"/>
      <charset val="134"/>
    </font>
    <font>
      <sz val="28"/>
      <name val="宋体"/>
      <family val="3"/>
      <charset val="134"/>
    </font>
    <font>
      <sz val="20"/>
      <name val="宋体"/>
      <family val="3"/>
      <charset val="134"/>
    </font>
    <font>
      <b/>
      <sz val="12"/>
      <color indexed="81"/>
      <name val="宋体"/>
      <family val="3"/>
      <charset val="134"/>
      <scheme val="minor"/>
    </font>
    <font>
      <sz val="12"/>
      <color indexed="81"/>
      <name val="宋体"/>
      <family val="3"/>
      <charset val="134"/>
      <scheme val="minor"/>
    </font>
    <font>
      <b/>
      <sz val="20"/>
      <name val="宋体"/>
      <family val="3"/>
      <charset val="134"/>
    </font>
    <font>
      <sz val="10"/>
      <name val="Arial Unicode MS"/>
      <family val="2"/>
      <charset val="134"/>
    </font>
    <font>
      <sz val="12"/>
      <name val="Arial Unicode MS"/>
      <family val="2"/>
      <charset val="134"/>
    </font>
  </fonts>
  <fills count="4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ashDot">
        <color indexed="64"/>
      </left>
      <right/>
      <top/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48"/>
      </left>
      <right/>
      <top style="medium">
        <color indexed="48"/>
      </top>
      <bottom style="thin">
        <color indexed="64"/>
      </bottom>
      <diagonal/>
    </border>
    <border>
      <left/>
      <right/>
      <top style="medium">
        <color indexed="48"/>
      </top>
      <bottom style="thin">
        <color indexed="64"/>
      </bottom>
      <diagonal/>
    </border>
    <border>
      <left/>
      <right style="medium">
        <color indexed="48"/>
      </right>
      <top style="medium">
        <color indexed="48"/>
      </top>
      <bottom style="thin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48"/>
      </right>
      <top style="thin">
        <color indexed="64"/>
      </top>
      <bottom style="thin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48"/>
      </right>
      <top style="thin">
        <color indexed="64"/>
      </top>
      <bottom/>
      <diagonal/>
    </border>
    <border>
      <left style="medium">
        <color indexed="48"/>
      </left>
      <right style="thin">
        <color indexed="64"/>
      </right>
      <top/>
      <bottom style="medium">
        <color indexed="48"/>
      </bottom>
      <diagonal/>
    </border>
    <border>
      <left style="thin">
        <color indexed="64"/>
      </left>
      <right style="thin">
        <color indexed="64"/>
      </right>
      <top/>
      <bottom style="medium">
        <color indexed="48"/>
      </bottom>
      <diagonal/>
    </border>
    <border>
      <left style="thin">
        <color indexed="64"/>
      </left>
      <right style="medium">
        <color indexed="48"/>
      </right>
      <top/>
      <bottom style="medium">
        <color indexed="4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12"/>
      </left>
      <right style="thin">
        <color indexed="64"/>
      </right>
      <top style="medium">
        <color indexed="12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medium">
        <color indexed="12"/>
      </top>
      <bottom style="medium">
        <color indexed="12"/>
      </bottom>
      <diagonal/>
    </border>
    <border>
      <left style="thin">
        <color indexed="64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thin">
        <color indexed="64"/>
      </right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 style="medium">
        <color indexed="12"/>
      </left>
      <right style="thin">
        <color indexed="64"/>
      </right>
      <top style="medium">
        <color indexed="1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12"/>
      </top>
      <bottom style="thin">
        <color indexed="64"/>
      </bottom>
      <diagonal/>
    </border>
    <border>
      <left style="medium">
        <color indexed="1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2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medium">
        <color indexed="12"/>
      </left>
      <right style="thin">
        <color indexed="64"/>
      </right>
      <top/>
      <bottom style="thin">
        <color indexed="64"/>
      </bottom>
      <diagonal/>
    </border>
    <border>
      <left style="medium">
        <color indexed="12"/>
      </left>
      <right style="thin">
        <color indexed="64"/>
      </right>
      <top style="medium">
        <color indexed="12"/>
      </top>
      <bottom/>
      <diagonal/>
    </border>
    <border>
      <left style="medium">
        <color indexed="12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1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/>
  </cellStyleXfs>
  <cellXfs count="750">
    <xf numFmtId="0" fontId="0" fillId="0" borderId="0" xfId="0">
      <alignment vertical="center"/>
    </xf>
    <xf numFmtId="0" fontId="3" fillId="23" borderId="1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/>
    </xf>
    <xf numFmtId="0" fontId="10" fillId="25" borderId="1" xfId="0" applyFont="1" applyFill="1" applyBorder="1" applyAlignment="1">
      <alignment horizontal="center"/>
    </xf>
    <xf numFmtId="0" fontId="3" fillId="25" borderId="1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9" fillId="2" borderId="1" xfId="0" applyFont="1" applyFill="1" applyBorder="1" applyAlignment="1">
      <alignment horizontal="center"/>
    </xf>
    <xf numFmtId="0" fontId="3" fillId="28" borderId="7" xfId="0" applyFont="1" applyFill="1" applyBorder="1" applyAlignment="1">
      <alignment horizontal="left"/>
    </xf>
    <xf numFmtId="0" fontId="3" fillId="28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left"/>
    </xf>
    <xf numFmtId="0" fontId="17" fillId="0" borderId="2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right"/>
    </xf>
    <xf numFmtId="0" fontId="16" fillId="0" borderId="2" xfId="0" applyFont="1" applyFill="1" applyBorder="1" applyAlignment="1"/>
    <xf numFmtId="0" fontId="20" fillId="30" borderId="15" xfId="0" applyFont="1" applyFill="1" applyBorder="1" applyAlignment="1">
      <alignment horizontal="center"/>
    </xf>
    <xf numFmtId="176" fontId="21" fillId="0" borderId="0" xfId="0" applyNumberFormat="1" applyFont="1" applyBorder="1" applyAlignment="1"/>
    <xf numFmtId="0" fontId="22" fillId="31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3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177" fontId="26" fillId="0" borderId="0" xfId="0" applyNumberFormat="1" applyFont="1" applyAlignment="1"/>
    <xf numFmtId="0" fontId="24" fillId="0" borderId="0" xfId="0" applyFont="1" applyAlignment="1"/>
    <xf numFmtId="0" fontId="27" fillId="33" borderId="0" xfId="0" applyFont="1" applyFill="1" applyAlignment="1"/>
    <xf numFmtId="0" fontId="28" fillId="0" borderId="0" xfId="0" applyFont="1" applyAlignment="1"/>
    <xf numFmtId="0" fontId="0" fillId="0" borderId="0" xfId="0" applyAlignment="1"/>
    <xf numFmtId="0" fontId="29" fillId="0" borderId="0" xfId="0" applyFont="1" applyAlignment="1"/>
    <xf numFmtId="0" fontId="32" fillId="0" borderId="13" xfId="0" applyFont="1" applyBorder="1" applyAlignment="1"/>
    <xf numFmtId="0" fontId="8" fillId="0" borderId="19" xfId="0" applyFont="1" applyFill="1" applyBorder="1" applyAlignment="1"/>
    <xf numFmtId="0" fontId="8" fillId="0" borderId="0" xfId="0" applyFont="1" applyFill="1" applyBorder="1" applyAlignment="1"/>
    <xf numFmtId="0" fontId="0" fillId="0" borderId="4" xfId="0" applyFill="1" applyBorder="1" applyAlignment="1"/>
    <xf numFmtId="0" fontId="0" fillId="0" borderId="0" xfId="0" applyBorder="1" applyAlignment="1"/>
    <xf numFmtId="0" fontId="0" fillId="0" borderId="0" xfId="0" applyFill="1" applyAlignment="1">
      <alignment vertical="center"/>
    </xf>
    <xf numFmtId="0" fontId="0" fillId="33" borderId="20" xfId="0" applyFill="1" applyBorder="1" applyAlignment="1"/>
    <xf numFmtId="0" fontId="0" fillId="34" borderId="0" xfId="0" applyFill="1" applyAlignment="1"/>
    <xf numFmtId="0" fontId="0" fillId="31" borderId="0" xfId="0" applyFill="1" applyAlignment="1"/>
    <xf numFmtId="0" fontId="0" fillId="0" borderId="20" xfId="0" applyFill="1" applyBorder="1" applyAlignment="1"/>
    <xf numFmtId="0" fontId="33" fillId="35" borderId="0" xfId="0" applyFont="1" applyFill="1" applyAlignment="1">
      <alignment horizontal="left"/>
    </xf>
    <xf numFmtId="0" fontId="0" fillId="35" borderId="0" xfId="0" applyFill="1" applyAlignment="1"/>
    <xf numFmtId="0" fontId="34" fillId="35" borderId="0" xfId="0" applyFont="1" applyFill="1" applyAlignment="1"/>
    <xf numFmtId="0" fontId="9" fillId="35" borderId="0" xfId="0" applyFont="1" applyFill="1" applyAlignment="1"/>
    <xf numFmtId="0" fontId="0" fillId="32" borderId="0" xfId="0" applyFill="1" applyAlignment="1"/>
    <xf numFmtId="0" fontId="24" fillId="0" borderId="0" xfId="0" applyFont="1" applyFill="1" applyAlignment="1"/>
    <xf numFmtId="0" fontId="9" fillId="0" borderId="0" xfId="0" applyFont="1" applyFill="1" applyAlignment="1"/>
    <xf numFmtId="0" fontId="23" fillId="0" borderId="0" xfId="0" applyFont="1" applyFill="1" applyAlignment="1"/>
    <xf numFmtId="0" fontId="0" fillId="0" borderId="0" xfId="0" applyFill="1" applyAlignment="1"/>
    <xf numFmtId="0" fontId="20" fillId="30" borderId="21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/>
    </xf>
    <xf numFmtId="0" fontId="37" fillId="33" borderId="8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right" vertical="center" wrapText="1"/>
    </xf>
    <xf numFmtId="0" fontId="47" fillId="32" borderId="10" xfId="0" applyFont="1" applyFill="1" applyBorder="1" applyAlignment="1">
      <alignment horizontal="center"/>
    </xf>
    <xf numFmtId="0" fontId="0" fillId="0" borderId="0" xfId="0" applyFont="1" applyFill="1" applyAlignment="1"/>
    <xf numFmtId="0" fontId="45" fillId="0" borderId="14" xfId="0" applyFont="1" applyFill="1" applyBorder="1" applyAlignment="1">
      <alignment horizontal="center" vertical="center"/>
    </xf>
    <xf numFmtId="0" fontId="45" fillId="0" borderId="26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23" fillId="0" borderId="26" xfId="0" applyFont="1" applyFill="1" applyBorder="1" applyAlignment="1">
      <alignment horizontal="center" vertical="center"/>
    </xf>
    <xf numFmtId="0" fontId="46" fillId="0" borderId="14" xfId="0" applyFont="1" applyFill="1" applyBorder="1" applyAlignment="1">
      <alignment horizontal="center" vertical="center"/>
    </xf>
    <xf numFmtId="0" fontId="46" fillId="0" borderId="26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9" fillId="38" borderId="0" xfId="0" applyFont="1" applyFill="1" applyAlignment="1"/>
    <xf numFmtId="0" fontId="41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2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0" fillId="30" borderId="2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/>
    </xf>
    <xf numFmtId="0" fontId="9" fillId="35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177" fontId="26" fillId="0" borderId="1" xfId="0" applyNumberFormat="1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37" fillId="33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center" vertical="center"/>
    </xf>
    <xf numFmtId="0" fontId="43" fillId="0" borderId="1" xfId="0" applyFont="1" applyFill="1" applyBorder="1" applyAlignment="1">
      <alignment horizontal="center" vertical="center"/>
    </xf>
    <xf numFmtId="0" fontId="43" fillId="0" borderId="30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right" vertical="center" wrapText="1"/>
    </xf>
    <xf numFmtId="0" fontId="8" fillId="0" borderId="2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0" fillId="0" borderId="3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33" borderId="33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31" borderId="6" xfId="0" applyFill="1" applyBorder="1" applyAlignment="1">
      <alignment horizontal="center"/>
    </xf>
    <xf numFmtId="0" fontId="0" fillId="39" borderId="6" xfId="0" applyFont="1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35" borderId="1" xfId="0" applyFill="1" applyBorder="1" applyAlignment="1">
      <alignment horizontal="left"/>
    </xf>
    <xf numFmtId="0" fontId="0" fillId="35" borderId="1" xfId="0" applyFill="1" applyBorder="1" applyAlignment="1">
      <alignment horizontal="center"/>
    </xf>
    <xf numFmtId="0" fontId="34" fillId="35" borderId="1" xfId="0" applyFont="1" applyFill="1" applyBorder="1" applyAlignment="1">
      <alignment horizontal="center"/>
    </xf>
    <xf numFmtId="0" fontId="9" fillId="35" borderId="1" xfId="0" applyFont="1" applyFill="1" applyBorder="1" applyAlignment="1">
      <alignment horizontal="center"/>
    </xf>
    <xf numFmtId="0" fontId="0" fillId="32" borderId="1" xfId="0" applyFont="1" applyFill="1" applyBorder="1" applyAlignment="1">
      <alignment horizontal="center" vertical="center"/>
    </xf>
    <xf numFmtId="0" fontId="0" fillId="32" borderId="1" xfId="0" applyFont="1" applyFill="1" applyBorder="1" applyAlignment="1">
      <alignment horizontal="center"/>
    </xf>
    <xf numFmtId="0" fontId="53" fillId="40" borderId="35" xfId="0" applyFont="1" applyFill="1" applyBorder="1" applyAlignment="1" applyProtection="1">
      <alignment vertical="center"/>
    </xf>
    <xf numFmtId="178" fontId="54" fillId="40" borderId="36" xfId="0" applyNumberFormat="1" applyFont="1" applyFill="1" applyBorder="1" applyAlignment="1" applyProtection="1">
      <alignment vertical="center"/>
    </xf>
    <xf numFmtId="0" fontId="55" fillId="35" borderId="2" xfId="0" applyFont="1" applyFill="1" applyBorder="1" applyAlignment="1" applyProtection="1">
      <alignment horizontal="center" vertical="center"/>
    </xf>
    <xf numFmtId="0" fontId="55" fillId="35" borderId="1" xfId="0" applyFont="1" applyFill="1" applyBorder="1" applyAlignment="1" applyProtection="1">
      <alignment horizontal="center" vertical="center"/>
    </xf>
    <xf numFmtId="0" fontId="55" fillId="32" borderId="41" xfId="0" applyFont="1" applyFill="1" applyBorder="1" applyAlignment="1" applyProtection="1">
      <alignment horizontal="center" vertical="center"/>
    </xf>
    <xf numFmtId="0" fontId="56" fillId="32" borderId="42" xfId="0" applyFont="1" applyFill="1" applyBorder="1" applyAlignment="1" applyProtection="1">
      <alignment horizontal="center" vertical="center"/>
    </xf>
    <xf numFmtId="0" fontId="56" fillId="32" borderId="42" xfId="0" applyFont="1" applyFill="1" applyBorder="1" applyAlignment="1" applyProtection="1">
      <alignment vertical="center"/>
    </xf>
    <xf numFmtId="0" fontId="56" fillId="32" borderId="43" xfId="0" applyFont="1" applyFill="1" applyBorder="1" applyAlignment="1" applyProtection="1">
      <alignment vertical="center"/>
    </xf>
    <xf numFmtId="0" fontId="55" fillId="0" borderId="2" xfId="0" applyFont="1" applyFill="1" applyBorder="1" applyAlignment="1" applyProtection="1">
      <alignment horizontal="center" vertical="center"/>
    </xf>
    <xf numFmtId="0" fontId="0" fillId="0" borderId="0" xfId="0" applyFont="1">
      <alignment vertical="center"/>
    </xf>
    <xf numFmtId="0" fontId="59" fillId="0" borderId="2" xfId="0" applyFont="1" applyFill="1" applyBorder="1" applyAlignment="1">
      <alignment horizontal="center" vertical="center"/>
    </xf>
    <xf numFmtId="0" fontId="59" fillId="0" borderId="44" xfId="0" applyFont="1" applyFill="1" applyBorder="1" applyAlignment="1">
      <alignment horizontal="center" vertical="center"/>
    </xf>
    <xf numFmtId="0" fontId="59" fillId="0" borderId="13" xfId="0" applyFont="1" applyFill="1" applyBorder="1" applyAlignment="1">
      <alignment horizontal="center" vertical="center"/>
    </xf>
    <xf numFmtId="0" fontId="59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9" fillId="0" borderId="45" xfId="0" applyFont="1" applyFill="1" applyBorder="1" applyAlignment="1">
      <alignment horizontal="center" vertical="center"/>
    </xf>
    <xf numFmtId="0" fontId="59" fillId="0" borderId="46" xfId="0" applyFont="1" applyFill="1" applyBorder="1" applyAlignment="1">
      <alignment horizontal="center" vertical="center"/>
    </xf>
    <xf numFmtId="9" fontId="61" fillId="0" borderId="2" xfId="0" applyNumberFormat="1" applyFont="1" applyBorder="1" applyAlignment="1">
      <alignment horizontal="center" vertical="center" wrapText="1" readingOrder="1"/>
    </xf>
    <xf numFmtId="0" fontId="62" fillId="0" borderId="2" xfId="0" applyFont="1" applyBorder="1" applyAlignment="1">
      <alignment horizontal="center" vertical="center" wrapText="1" readingOrder="1"/>
    </xf>
    <xf numFmtId="0" fontId="61" fillId="0" borderId="2" xfId="0" applyFont="1" applyBorder="1" applyAlignment="1">
      <alignment horizontal="center" vertical="center" wrapText="1" readingOrder="1"/>
    </xf>
    <xf numFmtId="10" fontId="62" fillId="0" borderId="2" xfId="0" applyNumberFormat="1" applyFont="1" applyBorder="1" applyAlignment="1">
      <alignment horizontal="center" vertical="center" wrapText="1" readingOrder="1"/>
    </xf>
    <xf numFmtId="9" fontId="62" fillId="0" borderId="2" xfId="0" applyNumberFormat="1" applyFont="1" applyBorder="1" applyAlignment="1">
      <alignment horizontal="center" vertical="center" wrapText="1" readingOrder="1"/>
    </xf>
    <xf numFmtId="0" fontId="10" fillId="0" borderId="2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63" fillId="0" borderId="0" xfId="0" applyFont="1" applyAlignment="1">
      <alignment vertical="center"/>
    </xf>
    <xf numFmtId="0" fontId="64" fillId="0" borderId="0" xfId="0" applyFont="1">
      <alignment vertical="center"/>
    </xf>
    <xf numFmtId="57" fontId="65" fillId="0" borderId="2" xfId="0" applyNumberFormat="1" applyFont="1" applyBorder="1" applyAlignment="1">
      <alignment horizontal="center" vertical="center"/>
    </xf>
    <xf numFmtId="0" fontId="65" fillId="0" borderId="2" xfId="0" applyFont="1" applyBorder="1" applyAlignment="1">
      <alignment horizontal="center" vertical="center"/>
    </xf>
    <xf numFmtId="0" fontId="65" fillId="25" borderId="2" xfId="0" applyFont="1" applyFill="1" applyBorder="1" applyAlignment="1">
      <alignment horizontal="center" vertical="center" shrinkToFit="1"/>
    </xf>
    <xf numFmtId="0" fontId="65" fillId="41" borderId="2" xfId="0" applyFont="1" applyFill="1" applyBorder="1" applyAlignment="1">
      <alignment horizontal="center" vertical="center" wrapText="1"/>
    </xf>
    <xf numFmtId="0" fontId="64" fillId="0" borderId="2" xfId="0" applyNumberFormat="1" applyFont="1" applyFill="1" applyBorder="1" applyAlignment="1">
      <alignment horizontal="center" vertical="center" shrinkToFit="1"/>
    </xf>
    <xf numFmtId="0" fontId="66" fillId="0" borderId="0" xfId="0" applyFont="1" applyBorder="1" applyAlignment="1">
      <alignment vertical="center" shrinkToFit="1"/>
    </xf>
    <xf numFmtId="0" fontId="64" fillId="0" borderId="0" xfId="0" applyFont="1" applyBorder="1" applyAlignment="1">
      <alignment horizontal="center" vertical="center" shrinkToFit="1"/>
    </xf>
    <xf numFmtId="0" fontId="64" fillId="0" borderId="0" xfId="0" applyFont="1" applyAlignment="1">
      <alignment horizontal="center" vertical="center"/>
    </xf>
    <xf numFmtId="0" fontId="64" fillId="0" borderId="2" xfId="0" applyFont="1" applyBorder="1" applyAlignment="1">
      <alignment horizontal="center" vertical="center"/>
    </xf>
    <xf numFmtId="0" fontId="65" fillId="0" borderId="2" xfId="0" applyNumberFormat="1" applyFont="1" applyFill="1" applyBorder="1" applyAlignment="1">
      <alignment horizontal="center" vertical="center"/>
    </xf>
    <xf numFmtId="9" fontId="65" fillId="25" borderId="2" xfId="1" applyFont="1" applyFill="1" applyBorder="1" applyAlignment="1">
      <alignment horizontal="center" vertical="center" shrinkToFit="1"/>
    </xf>
    <xf numFmtId="0" fontId="65" fillId="25" borderId="2" xfId="0" applyNumberFormat="1" applyFont="1" applyFill="1" applyBorder="1" applyAlignment="1">
      <alignment horizontal="center" vertical="center"/>
    </xf>
    <xf numFmtId="0" fontId="64" fillId="0" borderId="2" xfId="0" applyNumberFormat="1" applyFont="1" applyFill="1" applyBorder="1" applyAlignment="1">
      <alignment horizontal="center" vertical="center"/>
    </xf>
    <xf numFmtId="9" fontId="65" fillId="41" borderId="2" xfId="1" applyNumberFormat="1" applyFont="1" applyFill="1" applyBorder="1" applyAlignment="1">
      <alignment horizontal="center" vertical="center"/>
    </xf>
    <xf numFmtId="0" fontId="64" fillId="0" borderId="2" xfId="0" applyNumberFormat="1" applyFont="1" applyFill="1" applyBorder="1" applyAlignment="1">
      <alignment vertical="center" wrapText="1"/>
    </xf>
    <xf numFmtId="0" fontId="64" fillId="0" borderId="0" xfId="0" applyFont="1" applyBorder="1">
      <alignment vertical="center"/>
    </xf>
    <xf numFmtId="0" fontId="64" fillId="0" borderId="0" xfId="0" applyFont="1" applyAlignment="1">
      <alignment vertical="center" shrinkToFit="1"/>
    </xf>
    <xf numFmtId="0" fontId="64" fillId="0" borderId="0" xfId="0" applyFont="1" applyAlignment="1">
      <alignment horizontal="center" vertical="center" shrinkToFit="1"/>
    </xf>
    <xf numFmtId="0" fontId="64" fillId="0" borderId="2" xfId="0" applyFont="1" applyFill="1" applyBorder="1" applyAlignment="1">
      <alignment horizontal="center" vertical="center"/>
    </xf>
    <xf numFmtId="0" fontId="64" fillId="0" borderId="2" xfId="0" applyFont="1" applyFill="1" applyBorder="1" applyAlignment="1">
      <alignment horizontal="center" vertical="center" shrinkToFit="1"/>
    </xf>
    <xf numFmtId="0" fontId="64" fillId="41" borderId="2" xfId="0" applyFont="1" applyFill="1" applyBorder="1" applyAlignment="1">
      <alignment horizontal="center" vertical="center" shrinkToFit="1"/>
    </xf>
    <xf numFmtId="0" fontId="64" fillId="41" borderId="2" xfId="0" applyFont="1" applyFill="1" applyBorder="1" applyAlignment="1">
      <alignment horizontal="center" vertical="center"/>
    </xf>
    <xf numFmtId="10" fontId="64" fillId="41" borderId="2" xfId="0" applyNumberFormat="1" applyFont="1" applyFill="1" applyBorder="1" applyAlignment="1">
      <alignment horizontal="center" vertical="center" shrinkToFit="1"/>
    </xf>
    <xf numFmtId="10" fontId="64" fillId="41" borderId="2" xfId="0" applyNumberFormat="1" applyFont="1" applyFill="1" applyBorder="1" applyAlignment="1">
      <alignment horizontal="center" vertical="center"/>
    </xf>
    <xf numFmtId="0" fontId="64" fillId="0" borderId="2" xfId="0" applyFont="1" applyBorder="1">
      <alignment vertical="center"/>
    </xf>
    <xf numFmtId="0" fontId="67" fillId="0" borderId="2" xfId="0" applyFont="1" applyFill="1" applyBorder="1" applyAlignment="1">
      <alignment horizontal="center" vertical="center" wrapText="1"/>
    </xf>
    <xf numFmtId="9" fontId="64" fillId="0" borderId="2" xfId="1" applyFont="1" applyFill="1" applyBorder="1" applyAlignment="1">
      <alignment horizontal="center" vertical="center" shrinkToFit="1"/>
    </xf>
    <xf numFmtId="9" fontId="64" fillId="0" borderId="2" xfId="1" applyFont="1" applyFill="1" applyBorder="1" applyAlignment="1">
      <alignment horizontal="center" vertical="center"/>
    </xf>
    <xf numFmtId="0" fontId="67" fillId="0" borderId="2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47" fillId="32" borderId="8" xfId="0" applyFont="1" applyFill="1" applyBorder="1" applyAlignment="1">
      <alignment horizontal="center"/>
    </xf>
    <xf numFmtId="0" fontId="47" fillId="32" borderId="9" xfId="0" applyFont="1" applyFill="1" applyBorder="1" applyAlignment="1">
      <alignment horizontal="center"/>
    </xf>
    <xf numFmtId="0" fontId="47" fillId="37" borderId="8" xfId="0" applyFont="1" applyFill="1" applyBorder="1" applyAlignment="1">
      <alignment horizontal="center"/>
    </xf>
    <xf numFmtId="0" fontId="47" fillId="37" borderId="9" xfId="0" applyFont="1" applyFill="1" applyBorder="1" applyAlignment="1">
      <alignment horizontal="center"/>
    </xf>
    <xf numFmtId="0" fontId="47" fillId="37" borderId="10" xfId="0" applyFont="1" applyFill="1" applyBorder="1" applyAlignment="1">
      <alignment horizontal="center"/>
    </xf>
    <xf numFmtId="0" fontId="0" fillId="0" borderId="7" xfId="0" applyFont="1" applyFill="1" applyBorder="1" applyAlignment="1">
      <alignment vertical="center"/>
    </xf>
    <xf numFmtId="0" fontId="0" fillId="0" borderId="14" xfId="0" applyFont="1" applyFill="1" applyBorder="1" applyAlignment="1">
      <alignment vertical="center"/>
    </xf>
    <xf numFmtId="0" fontId="0" fillId="35" borderId="8" xfId="0" applyFill="1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2" borderId="8" xfId="0" applyFont="1" applyFill="1" applyBorder="1" applyAlignment="1">
      <alignment horizontal="center" vertical="center"/>
    </xf>
    <xf numFmtId="0" fontId="0" fillId="32" borderId="9" xfId="0" applyFont="1" applyFill="1" applyBorder="1" applyAlignment="1">
      <alignment horizontal="center" vertical="center"/>
    </xf>
    <xf numFmtId="0" fontId="0" fillId="32" borderId="10" xfId="0" applyFont="1" applyFill="1" applyBorder="1" applyAlignment="1">
      <alignment horizontal="center" vertical="center"/>
    </xf>
    <xf numFmtId="0" fontId="42" fillId="0" borderId="8" xfId="0" applyFont="1" applyFill="1" applyBorder="1" applyAlignment="1">
      <alignment horizontal="center" vertical="center"/>
    </xf>
    <xf numFmtId="0" fontId="42" fillId="0" borderId="10" xfId="0" applyFont="1" applyFill="1" applyBorder="1" applyAlignment="1">
      <alignment horizontal="center" vertical="center"/>
    </xf>
    <xf numFmtId="0" fontId="43" fillId="0" borderId="8" xfId="0" applyFont="1" applyFill="1" applyBorder="1" applyAlignment="1">
      <alignment horizontal="center" vertical="center"/>
    </xf>
    <xf numFmtId="0" fontId="43" fillId="0" borderId="23" xfId="0" applyFont="1" applyFill="1" applyBorder="1" applyAlignment="1">
      <alignment horizontal="center" vertical="center"/>
    </xf>
    <xf numFmtId="0" fontId="44" fillId="36" borderId="24" xfId="0" applyFont="1" applyFill="1" applyBorder="1" applyAlignment="1">
      <alignment horizontal="center" vertical="center"/>
    </xf>
    <xf numFmtId="0" fontId="44" fillId="36" borderId="25" xfId="0" applyFont="1" applyFill="1" applyBorder="1" applyAlignment="1">
      <alignment horizontal="center" vertical="center"/>
    </xf>
    <xf numFmtId="0" fontId="45" fillId="0" borderId="9" xfId="0" applyFont="1" applyFill="1" applyBorder="1" applyAlignment="1">
      <alignment horizontal="center" vertical="center"/>
    </xf>
    <xf numFmtId="0" fontId="45" fillId="0" borderId="10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46" fillId="0" borderId="8" xfId="0" applyFont="1" applyFill="1" applyBorder="1" applyAlignment="1">
      <alignment horizontal="center" vertical="center"/>
    </xf>
    <xf numFmtId="0" fontId="46" fillId="0" borderId="10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38" fillId="0" borderId="8" xfId="0" applyFont="1" applyFill="1" applyBorder="1" applyAlignment="1">
      <alignment horizontal="center" vertical="center"/>
    </xf>
    <xf numFmtId="0" fontId="38" fillId="0" borderId="10" xfId="0" applyFont="1" applyFill="1" applyBorder="1" applyAlignment="1">
      <alignment horizontal="center" vertical="center"/>
    </xf>
    <xf numFmtId="0" fontId="39" fillId="0" borderId="8" xfId="0" applyFont="1" applyFill="1" applyBorder="1" applyAlignment="1">
      <alignment horizontal="center" vertical="center"/>
    </xf>
    <xf numFmtId="0" fontId="39" fillId="0" borderId="10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1" fillId="0" borderId="5" xfId="0" applyFont="1" applyFill="1" applyBorder="1" applyAlignment="1">
      <alignment horizontal="center" vertical="center"/>
    </xf>
    <xf numFmtId="0" fontId="22" fillId="31" borderId="1" xfId="0" applyFont="1" applyFill="1" applyBorder="1" applyAlignment="1">
      <alignment horizontal="center" vertical="center"/>
    </xf>
    <xf numFmtId="0" fontId="22" fillId="31" borderId="5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10" xfId="0" applyFont="1" applyFill="1" applyBorder="1" applyAlignment="1">
      <alignment horizontal="center" vertical="center"/>
    </xf>
    <xf numFmtId="0" fontId="36" fillId="35" borderId="8" xfId="0" applyFont="1" applyFill="1" applyBorder="1" applyAlignment="1">
      <alignment horizontal="center" vertical="center"/>
    </xf>
    <xf numFmtId="0" fontId="36" fillId="35" borderId="10" xfId="0" applyFont="1" applyFill="1" applyBorder="1" applyAlignment="1">
      <alignment horizontal="center" vertical="center"/>
    </xf>
    <xf numFmtId="0" fontId="36" fillId="16" borderId="8" xfId="0" applyFont="1" applyFill="1" applyBorder="1" applyAlignment="1">
      <alignment horizontal="center" vertical="center"/>
    </xf>
    <xf numFmtId="0" fontId="36" fillId="16" borderId="10" xfId="0" applyFont="1" applyFill="1" applyBorder="1" applyAlignment="1">
      <alignment horizontal="center" vertical="center"/>
    </xf>
    <xf numFmtId="0" fontId="36" fillId="4" borderId="8" xfId="0" applyFont="1" applyFill="1" applyBorder="1" applyAlignment="1">
      <alignment horizontal="center" vertical="center"/>
    </xf>
    <xf numFmtId="0" fontId="36" fillId="4" borderId="10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/>
    </xf>
    <xf numFmtId="0" fontId="25" fillId="0" borderId="9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33" fillId="0" borderId="1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176" fontId="21" fillId="0" borderId="22" xfId="0" applyNumberFormat="1" applyFont="1" applyBorder="1" applyAlignment="1">
      <alignment vertical="center" textRotation="255"/>
    </xf>
    <xf numFmtId="176" fontId="21" fillId="0" borderId="29" xfId="0" applyNumberFormat="1" applyFont="1" applyBorder="1" applyAlignment="1">
      <alignment vertical="center" textRotation="255"/>
    </xf>
    <xf numFmtId="0" fontId="18" fillId="29" borderId="4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24" fillId="32" borderId="8" xfId="0" applyFont="1" applyFill="1" applyBorder="1" applyAlignment="1">
      <alignment horizontal="center"/>
    </xf>
    <xf numFmtId="0" fontId="24" fillId="32" borderId="9" xfId="0" applyFont="1" applyFill="1" applyBorder="1" applyAlignment="1">
      <alignment horizontal="center"/>
    </xf>
    <xf numFmtId="0" fontId="24" fillId="32" borderId="10" xfId="0" applyFont="1" applyFill="1" applyBorder="1" applyAlignment="1">
      <alignment horizontal="center"/>
    </xf>
    <xf numFmtId="0" fontId="30" fillId="0" borderId="16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30" fillId="0" borderId="17" xfId="0" applyFont="1" applyBorder="1" applyAlignment="1">
      <alignment horizontal="center"/>
    </xf>
    <xf numFmtId="0" fontId="31" fillId="0" borderId="18" xfId="0" applyFont="1" applyFill="1" applyBorder="1" applyAlignment="1">
      <alignment horizontal="center"/>
    </xf>
    <xf numFmtId="0" fontId="31" fillId="0" borderId="4" xfId="0" applyFont="1" applyFill="1" applyBorder="1" applyAlignment="1">
      <alignment horizontal="center"/>
    </xf>
    <xf numFmtId="0" fontId="31" fillId="0" borderId="12" xfId="0" applyFont="1" applyFill="1" applyBorder="1" applyAlignment="1">
      <alignment horizontal="center"/>
    </xf>
    <xf numFmtId="0" fontId="3" fillId="19" borderId="6" xfId="0" applyFont="1" applyFill="1" applyBorder="1" applyAlignment="1">
      <alignment horizontal="center" vertical="center"/>
    </xf>
    <xf numFmtId="0" fontId="3" fillId="19" borderId="13" xfId="0" applyFont="1" applyFill="1" applyBorder="1" applyAlignment="1">
      <alignment horizontal="center" vertical="center"/>
    </xf>
    <xf numFmtId="0" fontId="3" fillId="20" borderId="7" xfId="0" applyFont="1" applyFill="1" applyBorder="1" applyAlignment="1">
      <alignment horizontal="center" vertical="center" wrapText="1"/>
    </xf>
    <xf numFmtId="0" fontId="3" fillId="20" borderId="14" xfId="0" applyFont="1" applyFill="1" applyBorder="1" applyAlignment="1">
      <alignment horizontal="center" vertical="center" wrapText="1"/>
    </xf>
    <xf numFmtId="0" fontId="3" fillId="21" borderId="8" xfId="0" applyFont="1" applyFill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21" borderId="10" xfId="0" applyFont="1" applyFill="1" applyBorder="1" applyAlignment="1">
      <alignment horizontal="center"/>
    </xf>
    <xf numFmtId="0" fontId="3" fillId="21" borderId="2" xfId="0" applyFont="1" applyFill="1" applyBorder="1" applyAlignment="1">
      <alignment horizontal="center"/>
    </xf>
    <xf numFmtId="0" fontId="9" fillId="21" borderId="2" xfId="0" applyFont="1" applyFill="1" applyBorder="1" applyAlignment="1">
      <alignment horizontal="center"/>
    </xf>
    <xf numFmtId="0" fontId="3" fillId="22" borderId="8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2" borderId="10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0" fontId="7" fillId="18" borderId="2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2" borderId="0" xfId="0" applyFont="1" applyFill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/>
    </xf>
    <xf numFmtId="0" fontId="16" fillId="0" borderId="2" xfId="0" applyNumberFormat="1" applyFont="1" applyFill="1" applyBorder="1" applyAlignment="1">
      <alignment horizontal="center" vertical="center"/>
    </xf>
    <xf numFmtId="58" fontId="16" fillId="0" borderId="2" xfId="0" applyNumberFormat="1" applyFont="1" applyFill="1" applyBorder="1" applyAlignment="1">
      <alignment horizontal="center" vertical="center"/>
    </xf>
    <xf numFmtId="0" fontId="55" fillId="35" borderId="2" xfId="0" applyFont="1" applyFill="1" applyBorder="1" applyAlignment="1" applyProtection="1">
      <alignment horizontal="center" vertical="center"/>
    </xf>
    <xf numFmtId="0" fontId="55" fillId="35" borderId="1" xfId="0" applyFont="1" applyFill="1" applyBorder="1" applyAlignment="1" applyProtection="1">
      <alignment horizontal="center" vertical="center"/>
    </xf>
    <xf numFmtId="0" fontId="55" fillId="34" borderId="38" xfId="0" applyFont="1" applyFill="1" applyBorder="1" applyAlignment="1" applyProtection="1">
      <alignment horizontal="center" vertical="center"/>
    </xf>
    <xf numFmtId="0" fontId="55" fillId="34" borderId="40" xfId="0" applyFont="1" applyFill="1" applyBorder="1" applyAlignment="1" applyProtection="1">
      <alignment horizontal="center" vertical="center"/>
    </xf>
    <xf numFmtId="0" fontId="52" fillId="40" borderId="34" xfId="0" applyFont="1" applyFill="1" applyBorder="1" applyAlignment="1" applyProtection="1">
      <alignment horizontal="center" vertical="center"/>
    </xf>
    <xf numFmtId="0" fontId="52" fillId="40" borderId="35" xfId="0" applyFont="1" applyFill="1" applyBorder="1" applyAlignment="1" applyProtection="1">
      <alignment horizontal="center" vertical="center"/>
    </xf>
    <xf numFmtId="0" fontId="55" fillId="35" borderId="37" xfId="0" applyFont="1" applyFill="1" applyBorder="1" applyAlignment="1" applyProtection="1">
      <alignment horizontal="center" vertical="center"/>
    </xf>
    <xf numFmtId="0" fontId="55" fillId="35" borderId="39" xfId="0" applyFont="1" applyFill="1" applyBorder="1" applyAlignment="1" applyProtection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8" fillId="0" borderId="4" xfId="0" applyFont="1" applyFill="1" applyBorder="1" applyAlignment="1">
      <alignment horizontal="center" vertical="center"/>
    </xf>
    <xf numFmtId="0" fontId="59" fillId="0" borderId="44" xfId="0" applyFont="1" applyFill="1" applyBorder="1" applyAlignment="1">
      <alignment horizontal="center" vertical="center"/>
    </xf>
    <xf numFmtId="0" fontId="59" fillId="0" borderId="2" xfId="0" applyFont="1" applyFill="1" applyBorder="1" applyAlignment="1">
      <alignment horizontal="center" vertical="center"/>
    </xf>
    <xf numFmtId="0" fontId="59" fillId="0" borderId="8" xfId="0" applyFont="1" applyFill="1" applyBorder="1" applyAlignment="1">
      <alignment horizontal="center" vertical="center"/>
    </xf>
    <xf numFmtId="0" fontId="59" fillId="0" borderId="10" xfId="0" applyFont="1" applyFill="1" applyBorder="1" applyAlignment="1">
      <alignment horizontal="center" vertical="center"/>
    </xf>
    <xf numFmtId="0" fontId="60" fillId="0" borderId="1" xfId="0" applyFont="1" applyBorder="1" applyAlignment="1">
      <alignment horizontal="center" vertical="center"/>
    </xf>
    <xf numFmtId="0" fontId="60" fillId="0" borderId="11" xfId="0" applyFont="1" applyBorder="1" applyAlignment="1">
      <alignment horizontal="center" vertical="center"/>
    </xf>
    <xf numFmtId="0" fontId="61" fillId="0" borderId="8" xfId="0" applyFont="1" applyBorder="1" applyAlignment="1">
      <alignment horizontal="center" vertical="center" wrapText="1" readingOrder="1"/>
    </xf>
    <xf numFmtId="0" fontId="61" fillId="0" borderId="10" xfId="0" applyFont="1" applyBorder="1" applyAlignment="1">
      <alignment horizontal="center" vertical="center" wrapText="1" readingOrder="1"/>
    </xf>
    <xf numFmtId="0" fontId="61" fillId="0" borderId="9" xfId="0" applyFont="1" applyBorder="1" applyAlignment="1">
      <alignment horizontal="center" vertical="center" wrapText="1" readingOrder="1"/>
    </xf>
    <xf numFmtId="0" fontId="61" fillId="0" borderId="2" xfId="0" applyFont="1" applyBorder="1" applyAlignment="1">
      <alignment horizontal="center" vertical="center" wrapText="1" readingOrder="1"/>
    </xf>
    <xf numFmtId="0" fontId="64" fillId="0" borderId="1" xfId="0" applyFont="1" applyFill="1" applyBorder="1" applyAlignment="1">
      <alignment horizontal="center" vertical="center"/>
    </xf>
    <xf numFmtId="0" fontId="64" fillId="0" borderId="5" xfId="0" applyFont="1" applyFill="1" applyBorder="1" applyAlignment="1">
      <alignment horizontal="center" vertical="center"/>
    </xf>
    <xf numFmtId="0" fontId="64" fillId="0" borderId="11" xfId="0" applyFont="1" applyFill="1" applyBorder="1" applyAlignment="1">
      <alignment horizontal="center" vertical="center"/>
    </xf>
    <xf numFmtId="0" fontId="64" fillId="0" borderId="8" xfId="0" applyFont="1" applyFill="1" applyBorder="1" applyAlignment="1">
      <alignment horizontal="center" vertical="center"/>
    </xf>
    <xf numFmtId="0" fontId="64" fillId="0" borderId="9" xfId="0" applyFont="1" applyFill="1" applyBorder="1" applyAlignment="1">
      <alignment horizontal="center" vertical="center"/>
    </xf>
    <xf numFmtId="0" fontId="64" fillId="0" borderId="10" xfId="0" applyFont="1" applyFill="1" applyBorder="1" applyAlignment="1">
      <alignment horizontal="center" vertical="center"/>
    </xf>
    <xf numFmtId="0" fontId="64" fillId="0" borderId="32" xfId="0" applyFont="1" applyBorder="1" applyAlignment="1">
      <alignment horizontal="left" vertical="center"/>
    </xf>
    <xf numFmtId="0" fontId="52" fillId="40" borderId="47" xfId="2" applyFont="1" applyFill="1" applyBorder="1" applyAlignment="1" applyProtection="1">
      <alignment horizontal="center" vertical="center"/>
      <protection hidden="1"/>
    </xf>
    <xf numFmtId="0" fontId="52" fillId="40" borderId="48" xfId="2" applyFont="1" applyFill="1" applyBorder="1" applyAlignment="1" applyProtection="1">
      <alignment horizontal="center" vertical="center"/>
      <protection hidden="1"/>
    </xf>
    <xf numFmtId="0" fontId="52" fillId="40" borderId="49" xfId="2" applyFont="1" applyFill="1" applyBorder="1" applyAlignment="1" applyProtection="1">
      <alignment horizontal="center" vertical="center"/>
      <protection hidden="1"/>
    </xf>
    <xf numFmtId="0" fontId="68" fillId="35" borderId="50" xfId="0" applyFont="1" applyFill="1" applyBorder="1" applyAlignment="1">
      <alignment horizontal="center" vertical="center"/>
    </xf>
    <xf numFmtId="0" fontId="68" fillId="35" borderId="51" xfId="0" applyFont="1" applyFill="1" applyBorder="1" applyAlignment="1">
      <alignment horizontal="center" vertical="center"/>
    </xf>
    <xf numFmtId="0" fontId="68" fillId="0" borderId="12" xfId="0" applyFont="1" applyBorder="1" applyAlignment="1">
      <alignment horizontal="center" vertical="center"/>
    </xf>
    <xf numFmtId="0" fontId="69" fillId="0" borderId="11" xfId="0" applyFont="1" applyBorder="1" applyAlignment="1">
      <alignment vertical="center"/>
    </xf>
    <xf numFmtId="0" fontId="70" fillId="0" borderId="10" xfId="0" applyFont="1" applyBorder="1" applyAlignment="1">
      <alignment horizontal="center" vertical="center"/>
    </xf>
    <xf numFmtId="0" fontId="69" fillId="0" borderId="2" xfId="0" applyFont="1" applyBorder="1" applyAlignment="1">
      <alignment vertical="center"/>
    </xf>
    <xf numFmtId="0" fontId="69" fillId="0" borderId="2" xfId="0" applyFont="1" applyFill="1" applyBorder="1" applyAlignment="1">
      <alignment vertical="center"/>
    </xf>
    <xf numFmtId="0" fontId="70" fillId="0" borderId="7" xfId="0" applyFont="1" applyBorder="1" applyAlignment="1">
      <alignment horizontal="center" vertical="center"/>
    </xf>
    <xf numFmtId="0" fontId="69" fillId="0" borderId="1" xfId="0" applyFont="1" applyBorder="1" applyAlignment="1">
      <alignment vertical="center"/>
    </xf>
    <xf numFmtId="0" fontId="68" fillId="0" borderId="52" xfId="0" applyFont="1" applyBorder="1" applyAlignment="1">
      <alignment horizontal="center" vertical="center"/>
    </xf>
    <xf numFmtId="0" fontId="69" fillId="0" borderId="53" xfId="0" applyFont="1" applyBorder="1" applyAlignment="1">
      <alignment vertical="center"/>
    </xf>
    <xf numFmtId="0" fontId="70" fillId="0" borderId="54" xfId="0" applyFont="1" applyBorder="1" applyAlignment="1">
      <alignment horizontal="center" vertical="center"/>
    </xf>
    <xf numFmtId="49" fontId="71" fillId="0" borderId="2" xfId="0" applyNumberFormat="1" applyFont="1" applyBorder="1" applyAlignment="1">
      <alignment vertical="center"/>
    </xf>
    <xf numFmtId="0" fontId="70" fillId="0" borderId="55" xfId="0" applyFont="1" applyBorder="1" applyAlignment="1">
      <alignment horizontal="center" vertical="center"/>
    </xf>
    <xf numFmtId="0" fontId="69" fillId="0" borderId="56" xfId="0" applyFont="1" applyBorder="1" applyAlignment="1">
      <alignment vertical="center"/>
    </xf>
    <xf numFmtId="0" fontId="68" fillId="0" borderId="57" xfId="0" applyFont="1" applyBorder="1" applyAlignment="1">
      <alignment horizontal="center" vertical="center"/>
    </xf>
    <xf numFmtId="49" fontId="69" fillId="0" borderId="2" xfId="0" applyNumberFormat="1" applyFont="1" applyBorder="1" applyAlignment="1">
      <alignment vertical="center"/>
    </xf>
    <xf numFmtId="0" fontId="68" fillId="0" borderId="58" xfId="0" applyFont="1" applyBorder="1" applyAlignment="1">
      <alignment horizontal="center" vertical="center"/>
    </xf>
    <xf numFmtId="0" fontId="69" fillId="0" borderId="5" xfId="0" applyFont="1" applyBorder="1" applyAlignment="1">
      <alignment vertical="center"/>
    </xf>
    <xf numFmtId="0" fontId="68" fillId="0" borderId="59" xfId="0" applyFont="1" applyBorder="1" applyAlignment="1">
      <alignment horizontal="center" vertical="center"/>
    </xf>
    <xf numFmtId="0" fontId="68" fillId="0" borderId="50" xfId="0" applyFont="1" applyBorder="1" applyAlignment="1">
      <alignment horizontal="center" vertical="center"/>
    </xf>
    <xf numFmtId="0" fontId="68" fillId="0" borderId="54" xfId="0" applyFont="1" applyBorder="1" applyAlignment="1">
      <alignment horizontal="center" vertical="center"/>
    </xf>
    <xf numFmtId="0" fontId="69" fillId="0" borderId="53" xfId="0" applyFont="1" applyFill="1" applyBorder="1" applyAlignment="1">
      <alignment vertical="center"/>
    </xf>
    <xf numFmtId="0" fontId="69" fillId="0" borderId="56" xfId="0" applyFont="1" applyFill="1" applyBorder="1" applyAlignment="1">
      <alignment vertical="center"/>
    </xf>
    <xf numFmtId="0" fontId="68" fillId="35" borderId="5" xfId="0" applyFont="1" applyFill="1" applyBorder="1" applyAlignment="1">
      <alignment horizontal="center" vertical="center"/>
    </xf>
    <xf numFmtId="0" fontId="68" fillId="35" borderId="60" xfId="0" applyFont="1" applyFill="1" applyBorder="1" applyAlignment="1">
      <alignment horizontal="center" vertical="center"/>
    </xf>
    <xf numFmtId="0" fontId="73" fillId="40" borderId="0" xfId="2" applyFont="1" applyFill="1" applyAlignment="1" applyProtection="1">
      <alignment horizontal="center" vertical="center"/>
      <protection hidden="1"/>
    </xf>
    <xf numFmtId="0" fontId="74" fillId="0" borderId="0" xfId="2" applyFont="1" applyFill="1" applyAlignment="1" applyProtection="1">
      <alignment vertical="center"/>
      <protection hidden="1"/>
    </xf>
    <xf numFmtId="0" fontId="75" fillId="0" borderId="0" xfId="2" applyFont="1" applyAlignment="1" applyProtection="1">
      <alignment vertical="center"/>
      <protection hidden="1"/>
    </xf>
    <xf numFmtId="0" fontId="76" fillId="42" borderId="0" xfId="0" applyFont="1" applyFill="1" applyAlignment="1" applyProtection="1">
      <alignment horizontal="center" vertical="center"/>
      <protection hidden="1"/>
    </xf>
    <xf numFmtId="0" fontId="77" fillId="0" borderId="0" xfId="2" applyFont="1" applyAlignment="1" applyProtection="1">
      <alignment horizontal="center" vertical="center"/>
      <protection hidden="1"/>
    </xf>
    <xf numFmtId="0" fontId="6" fillId="0" borderId="0" xfId="2" applyFont="1" applyBorder="1">
      <alignment vertical="center"/>
    </xf>
    <xf numFmtId="0" fontId="6" fillId="0" borderId="0" xfId="2" applyFont="1">
      <alignment vertical="center"/>
    </xf>
    <xf numFmtId="0" fontId="78" fillId="0" borderId="0" xfId="2" applyFont="1" applyFill="1" applyProtection="1">
      <alignment vertical="center"/>
      <protection hidden="1"/>
    </xf>
    <xf numFmtId="0" fontId="79" fillId="0" borderId="0" xfId="2" applyFont="1" applyFill="1" applyProtection="1">
      <alignment vertical="center"/>
      <protection hidden="1"/>
    </xf>
    <xf numFmtId="0" fontId="79" fillId="0" borderId="0" xfId="2" applyFont="1" applyFill="1" applyBorder="1" applyProtection="1">
      <alignment vertical="center"/>
      <protection hidden="1"/>
    </xf>
    <xf numFmtId="0" fontId="6" fillId="0" borderId="0" xfId="2" applyFont="1" applyProtection="1">
      <alignment vertical="center"/>
      <protection hidden="1"/>
    </xf>
    <xf numFmtId="0" fontId="80" fillId="0" borderId="0" xfId="2" applyFont="1" applyAlignment="1" applyProtection="1">
      <alignment horizontal="center" vertical="center"/>
      <protection hidden="1"/>
    </xf>
    <xf numFmtId="0" fontId="80" fillId="0" borderId="0" xfId="2" applyFont="1" applyProtection="1">
      <alignment vertical="center"/>
      <protection hidden="1"/>
    </xf>
    <xf numFmtId="0" fontId="80" fillId="29" borderId="0" xfId="2" applyFont="1" applyFill="1" applyBorder="1" applyProtection="1">
      <alignment vertical="center"/>
      <protection hidden="1"/>
    </xf>
    <xf numFmtId="0" fontId="69" fillId="0" borderId="61" xfId="0" applyFont="1" applyFill="1" applyBorder="1" applyAlignment="1" applyProtection="1">
      <alignment vertical="center"/>
      <protection hidden="1"/>
    </xf>
    <xf numFmtId="0" fontId="81" fillId="0" borderId="62" xfId="0" applyFont="1" applyBorder="1" applyAlignment="1" applyProtection="1">
      <alignment vertical="center"/>
      <protection hidden="1"/>
    </xf>
    <xf numFmtId="178" fontId="82" fillId="0" borderId="63" xfId="0" applyNumberFormat="1" applyFont="1" applyBorder="1" applyAlignment="1" applyProtection="1">
      <alignment horizontal="right" vertical="center"/>
      <protection hidden="1"/>
    </xf>
    <xf numFmtId="178" fontId="82" fillId="0" borderId="62" xfId="0" applyNumberFormat="1" applyFont="1" applyBorder="1" applyAlignment="1" applyProtection="1">
      <alignment horizontal="right" vertical="center"/>
      <protection hidden="1"/>
    </xf>
    <xf numFmtId="178" fontId="69" fillId="0" borderId="63" xfId="0" applyNumberFormat="1" applyFont="1" applyBorder="1" applyAlignment="1" applyProtection="1">
      <alignment horizontal="center" vertical="center"/>
      <protection hidden="1"/>
    </xf>
    <xf numFmtId="178" fontId="69" fillId="0" borderId="62" xfId="0" applyNumberFormat="1" applyFont="1" applyBorder="1" applyAlignment="1" applyProtection="1">
      <alignment horizontal="center" vertical="center"/>
      <protection hidden="1"/>
    </xf>
    <xf numFmtId="178" fontId="83" fillId="0" borderId="63" xfId="0" applyNumberFormat="1" applyFont="1" applyBorder="1" applyAlignment="1" applyProtection="1">
      <alignment horizontal="center" vertical="center"/>
      <protection hidden="1"/>
    </xf>
    <xf numFmtId="178" fontId="83" fillId="0" borderId="62" xfId="0" applyNumberFormat="1" applyFont="1" applyBorder="1" applyAlignment="1" applyProtection="1">
      <alignment horizontal="center" vertical="center"/>
      <protection hidden="1"/>
    </xf>
    <xf numFmtId="0" fontId="69" fillId="29" borderId="63" xfId="2" applyFont="1" applyFill="1" applyBorder="1" applyAlignment="1" applyProtection="1">
      <alignment horizontal="center" vertical="center"/>
      <protection hidden="1"/>
    </xf>
    <xf numFmtId="0" fontId="69" fillId="29" borderId="64" xfId="2" applyFont="1" applyFill="1" applyBorder="1" applyAlignment="1" applyProtection="1">
      <alignment horizontal="center" vertical="center"/>
      <protection hidden="1"/>
    </xf>
    <xf numFmtId="0" fontId="84" fillId="29" borderId="64" xfId="2" applyFont="1" applyFill="1" applyBorder="1" applyAlignment="1" applyProtection="1">
      <alignment horizontal="center" vertical="center"/>
      <protection hidden="1"/>
    </xf>
    <xf numFmtId="0" fontId="85" fillId="29" borderId="64" xfId="2" applyFont="1" applyFill="1" applyBorder="1" applyAlignment="1" applyProtection="1">
      <alignment horizontal="center" vertical="center"/>
      <protection hidden="1"/>
    </xf>
    <xf numFmtId="0" fontId="69" fillId="0" borderId="64" xfId="2" applyFont="1" applyBorder="1" applyAlignment="1" applyProtection="1">
      <alignment horizontal="center" vertical="center"/>
      <protection hidden="1"/>
    </xf>
    <xf numFmtId="0" fontId="85" fillId="29" borderId="65" xfId="2" applyFont="1" applyFill="1" applyBorder="1" applyProtection="1">
      <alignment vertical="center"/>
      <protection hidden="1"/>
    </xf>
    <xf numFmtId="0" fontId="86" fillId="29" borderId="66" xfId="2" applyFont="1" applyFill="1" applyBorder="1" applyProtection="1">
      <alignment vertical="center"/>
      <protection hidden="1"/>
    </xf>
    <xf numFmtId="0" fontId="69" fillId="0" borderId="44" xfId="0" applyFont="1" applyFill="1" applyBorder="1" applyAlignment="1" applyProtection="1">
      <alignment vertical="center"/>
      <protection hidden="1"/>
    </xf>
    <xf numFmtId="0" fontId="81" fillId="0" borderId="67" xfId="0" applyFont="1" applyBorder="1" applyAlignment="1" applyProtection="1">
      <alignment vertical="center"/>
      <protection hidden="1"/>
    </xf>
    <xf numFmtId="178" fontId="82" fillId="0" borderId="10" xfId="0" applyNumberFormat="1" applyFont="1" applyBorder="1" applyAlignment="1" applyProtection="1">
      <alignment horizontal="right" vertical="center"/>
      <protection hidden="1"/>
    </xf>
    <xf numFmtId="178" fontId="82" fillId="0" borderId="67" xfId="0" applyNumberFormat="1" applyFont="1" applyBorder="1" applyAlignment="1" applyProtection="1">
      <alignment horizontal="right" vertical="center"/>
      <protection hidden="1"/>
    </xf>
    <xf numFmtId="9" fontId="87" fillId="0" borderId="10" xfId="1" applyFont="1" applyBorder="1" applyAlignment="1" applyProtection="1">
      <alignment horizontal="center" vertical="center"/>
      <protection hidden="1"/>
    </xf>
    <xf numFmtId="9" fontId="87" fillId="0" borderId="67" xfId="1" applyFont="1" applyBorder="1" applyAlignment="1" applyProtection="1">
      <alignment horizontal="center" vertical="center"/>
      <protection hidden="1"/>
    </xf>
    <xf numFmtId="178" fontId="82" fillId="0" borderId="10" xfId="0" applyNumberFormat="1" applyFont="1" applyBorder="1" applyAlignment="1" applyProtection="1">
      <alignment horizontal="center" vertical="center"/>
      <protection hidden="1"/>
    </xf>
    <xf numFmtId="178" fontId="82" fillId="0" borderId="67" xfId="0" applyNumberFormat="1" applyFont="1" applyBorder="1" applyAlignment="1" applyProtection="1">
      <alignment horizontal="center" vertical="center"/>
      <protection hidden="1"/>
    </xf>
    <xf numFmtId="0" fontId="82" fillId="29" borderId="10" xfId="2" applyFont="1" applyFill="1" applyBorder="1" applyAlignment="1" applyProtection="1">
      <alignment horizontal="center" vertical="center"/>
      <protection hidden="1"/>
    </xf>
    <xf numFmtId="0" fontId="82" fillId="29" borderId="2" xfId="2" applyFont="1" applyFill="1" applyBorder="1" applyAlignment="1" applyProtection="1">
      <alignment horizontal="center" vertical="center"/>
      <protection hidden="1"/>
    </xf>
    <xf numFmtId="0" fontId="82" fillId="0" borderId="2" xfId="2" applyFont="1" applyBorder="1" applyAlignment="1" applyProtection="1">
      <alignment horizontal="center" vertical="center"/>
      <protection hidden="1"/>
    </xf>
    <xf numFmtId="0" fontId="82" fillId="29" borderId="8" xfId="2" applyFont="1" applyFill="1" applyBorder="1" applyAlignment="1" applyProtection="1">
      <alignment horizontal="center" vertical="center"/>
      <protection hidden="1"/>
    </xf>
    <xf numFmtId="179" fontId="87" fillId="29" borderId="68" xfId="2" applyNumberFormat="1" applyFont="1" applyFill="1" applyBorder="1" applyAlignment="1" applyProtection="1">
      <alignment horizontal="center" vertical="center"/>
      <protection hidden="1"/>
    </xf>
    <xf numFmtId="0" fontId="69" fillId="0" borderId="45" xfId="0" applyFont="1" applyFill="1" applyBorder="1" applyAlignment="1" applyProtection="1">
      <alignment vertical="center"/>
      <protection hidden="1"/>
    </xf>
    <xf numFmtId="0" fontId="81" fillId="0" borderId="69" xfId="0" applyFont="1" applyBorder="1" applyAlignment="1" applyProtection="1">
      <alignment vertical="center"/>
      <protection hidden="1"/>
    </xf>
    <xf numFmtId="9" fontId="82" fillId="0" borderId="70" xfId="1" applyFont="1" applyBorder="1" applyAlignment="1" applyProtection="1">
      <alignment horizontal="right" vertical="center"/>
      <protection hidden="1"/>
    </xf>
    <xf numFmtId="9" fontId="82" fillId="0" borderId="69" xfId="1" applyFont="1" applyBorder="1" applyAlignment="1" applyProtection="1">
      <alignment horizontal="right" vertical="center"/>
      <protection hidden="1"/>
    </xf>
    <xf numFmtId="9" fontId="87" fillId="0" borderId="70" xfId="1" applyFont="1" applyBorder="1" applyAlignment="1" applyProtection="1">
      <alignment horizontal="center" vertical="center"/>
      <protection hidden="1"/>
    </xf>
    <xf numFmtId="9" fontId="87" fillId="0" borderId="69" xfId="1" applyFont="1" applyBorder="1" applyAlignment="1" applyProtection="1">
      <alignment horizontal="center" vertical="center"/>
      <protection hidden="1"/>
    </xf>
    <xf numFmtId="178" fontId="82" fillId="0" borderId="70" xfId="0" applyNumberFormat="1" applyFont="1" applyBorder="1" applyAlignment="1" applyProtection="1">
      <alignment horizontal="center" vertical="center"/>
      <protection hidden="1"/>
    </xf>
    <xf numFmtId="178" fontId="82" fillId="0" borderId="69" xfId="0" applyNumberFormat="1" applyFont="1" applyBorder="1" applyAlignment="1" applyProtection="1">
      <alignment horizontal="center" vertical="center"/>
      <protection hidden="1"/>
    </xf>
    <xf numFmtId="0" fontId="69" fillId="29" borderId="71" xfId="2" applyFont="1" applyFill="1" applyBorder="1" applyAlignment="1" applyProtection="1">
      <alignment vertical="center"/>
      <protection hidden="1"/>
    </xf>
    <xf numFmtId="0" fontId="69" fillId="29" borderId="70" xfId="2" applyFont="1" applyFill="1" applyBorder="1" applyAlignment="1" applyProtection="1">
      <alignment vertical="center"/>
      <protection hidden="1"/>
    </xf>
    <xf numFmtId="179" fontId="82" fillId="0" borderId="72" xfId="2" applyNumberFormat="1" applyFont="1" applyFill="1" applyBorder="1" applyAlignment="1" applyProtection="1">
      <alignment horizontal="center" vertical="center"/>
      <protection hidden="1"/>
    </xf>
    <xf numFmtId="0" fontId="69" fillId="29" borderId="72" xfId="2" applyFont="1" applyFill="1" applyBorder="1" applyAlignment="1" applyProtection="1">
      <alignment vertical="center"/>
      <protection hidden="1"/>
    </xf>
    <xf numFmtId="179" fontId="82" fillId="0" borderId="46" xfId="2" applyNumberFormat="1" applyFont="1" applyFill="1" applyBorder="1" applyAlignment="1" applyProtection="1">
      <alignment horizontal="center" vertical="center"/>
      <protection hidden="1"/>
    </xf>
    <xf numFmtId="179" fontId="82" fillId="29" borderId="73" xfId="2" applyNumberFormat="1" applyFont="1" applyFill="1" applyBorder="1" applyAlignment="1" applyProtection="1">
      <alignment horizontal="center" vertical="center"/>
      <protection hidden="1"/>
    </xf>
    <xf numFmtId="179" fontId="87" fillId="29" borderId="74" xfId="2" applyNumberFormat="1" applyFont="1" applyFill="1" applyBorder="1" applyAlignment="1" applyProtection="1">
      <alignment horizontal="center" vertical="center"/>
      <protection hidden="1"/>
    </xf>
    <xf numFmtId="0" fontId="68" fillId="29" borderId="0" xfId="2" applyFont="1" applyFill="1" applyBorder="1" applyAlignment="1">
      <alignment vertical="center"/>
    </xf>
    <xf numFmtId="0" fontId="88" fillId="43" borderId="75" xfId="2" applyFont="1" applyFill="1" applyBorder="1" applyAlignment="1" applyProtection="1">
      <alignment horizontal="center" vertical="center"/>
      <protection hidden="1"/>
    </xf>
    <xf numFmtId="0" fontId="88" fillId="43" borderId="76" xfId="2" applyFont="1" applyFill="1" applyBorder="1" applyAlignment="1" applyProtection="1">
      <alignment horizontal="center" vertical="center"/>
      <protection hidden="1"/>
    </xf>
    <xf numFmtId="0" fontId="88" fillId="43" borderId="77" xfId="2" applyFont="1" applyFill="1" applyBorder="1" applyAlignment="1" applyProtection="1">
      <alignment horizontal="center" vertical="center"/>
      <protection hidden="1"/>
    </xf>
    <xf numFmtId="180" fontId="6" fillId="35" borderId="78" xfId="2" applyNumberFormat="1" applyFont="1" applyFill="1" applyBorder="1" applyAlignment="1" applyProtection="1">
      <alignment vertical="center" wrapText="1"/>
      <protection hidden="1"/>
    </xf>
    <xf numFmtId="181" fontId="6" fillId="35" borderId="11" xfId="2" applyNumberFormat="1" applyFont="1" applyFill="1" applyBorder="1" applyAlignment="1" applyProtection="1">
      <alignment horizontal="center" vertical="center"/>
      <protection hidden="1"/>
    </xf>
    <xf numFmtId="180" fontId="6" fillId="35" borderId="79" xfId="2" applyNumberFormat="1" applyFont="1" applyFill="1" applyBorder="1" applyAlignment="1" applyProtection="1">
      <alignment horizontal="center" vertical="center"/>
      <protection hidden="1"/>
    </xf>
    <xf numFmtId="178" fontId="6" fillId="0" borderId="44" xfId="2" applyNumberFormat="1" applyFont="1" applyBorder="1" applyProtection="1">
      <alignment vertical="center"/>
      <protection hidden="1"/>
    </xf>
    <xf numFmtId="179" fontId="89" fillId="0" borderId="2" xfId="2" applyNumberFormat="1" applyFont="1" applyBorder="1" applyProtection="1">
      <alignment vertical="center"/>
      <protection hidden="1"/>
    </xf>
    <xf numFmtId="179" fontId="89" fillId="0" borderId="67" xfId="2" applyNumberFormat="1" applyFont="1" applyBorder="1" applyProtection="1">
      <alignment vertical="center"/>
      <protection hidden="1"/>
    </xf>
    <xf numFmtId="178" fontId="6" fillId="34" borderId="45" xfId="2" applyNumberFormat="1" applyFont="1" applyFill="1" applyBorder="1" applyProtection="1">
      <alignment vertical="center"/>
      <protection hidden="1"/>
    </xf>
    <xf numFmtId="179" fontId="89" fillId="0" borderId="46" xfId="2" applyNumberFormat="1" applyFont="1" applyBorder="1" applyProtection="1">
      <alignment vertical="center"/>
      <protection hidden="1"/>
    </xf>
    <xf numFmtId="179" fontId="89" fillId="0" borderId="69" xfId="2" applyNumberFormat="1" applyFont="1" applyBorder="1" applyProtection="1">
      <alignment vertical="center"/>
      <protection hidden="1"/>
    </xf>
    <xf numFmtId="0" fontId="6" fillId="0" borderId="80" xfId="2" applyFont="1" applyBorder="1" applyProtection="1">
      <alignment vertical="center"/>
      <protection hidden="1"/>
    </xf>
    <xf numFmtId="0" fontId="6" fillId="0" borderId="0" xfId="2" applyFont="1" applyBorder="1" applyProtection="1">
      <alignment vertical="center"/>
      <protection hidden="1"/>
    </xf>
    <xf numFmtId="0" fontId="6" fillId="0" borderId="19" xfId="2" applyFont="1" applyBorder="1" applyProtection="1">
      <alignment vertical="center"/>
      <protection hidden="1"/>
    </xf>
    <xf numFmtId="180" fontId="6" fillId="35" borderId="81" xfId="2" applyNumberFormat="1" applyFont="1" applyFill="1" applyBorder="1" applyAlignment="1" applyProtection="1">
      <alignment vertical="center" wrapText="1"/>
      <protection hidden="1"/>
    </xf>
    <xf numFmtId="181" fontId="6" fillId="35" borderId="64" xfId="2" applyNumberFormat="1" applyFont="1" applyFill="1" applyBorder="1" applyAlignment="1" applyProtection="1">
      <alignment horizontal="center" vertical="center"/>
      <protection hidden="1"/>
    </xf>
    <xf numFmtId="0" fontId="55" fillId="34" borderId="64" xfId="0" applyFont="1" applyFill="1" applyBorder="1" applyAlignment="1" applyProtection="1">
      <alignment horizontal="center" vertical="center"/>
      <protection hidden="1"/>
    </xf>
    <xf numFmtId="0" fontId="55" fillId="34" borderId="62" xfId="0" applyFont="1" applyFill="1" applyBorder="1" applyAlignment="1" applyProtection="1">
      <alignment horizontal="center" vertical="center"/>
      <protection hidden="1"/>
    </xf>
    <xf numFmtId="179" fontId="89" fillId="0" borderId="2" xfId="2" applyNumberFormat="1" applyFont="1" applyBorder="1" applyAlignment="1" applyProtection="1">
      <alignment horizontal="right" vertical="center"/>
      <protection hidden="1"/>
    </xf>
    <xf numFmtId="179" fontId="89" fillId="0" borderId="67" xfId="2" applyNumberFormat="1" applyFont="1" applyBorder="1" applyAlignment="1" applyProtection="1">
      <alignment horizontal="right" vertical="center"/>
      <protection hidden="1"/>
    </xf>
    <xf numFmtId="179" fontId="89" fillId="0" borderId="46" xfId="2" applyNumberFormat="1" applyFont="1" applyBorder="1" applyAlignment="1" applyProtection="1">
      <alignment horizontal="right" vertical="center"/>
      <protection hidden="1"/>
    </xf>
    <xf numFmtId="179" fontId="89" fillId="0" borderId="69" xfId="2" applyNumberFormat="1" applyFont="1" applyBorder="1" applyAlignment="1" applyProtection="1">
      <alignment horizontal="right" vertical="center"/>
      <protection hidden="1"/>
    </xf>
    <xf numFmtId="180" fontId="6" fillId="35" borderId="62" xfId="2" applyNumberFormat="1" applyFont="1" applyFill="1" applyBorder="1" applyAlignment="1" applyProtection="1">
      <alignment horizontal="center" vertical="center"/>
      <protection hidden="1"/>
    </xf>
    <xf numFmtId="178" fontId="6" fillId="0" borderId="22" xfId="2" applyNumberFormat="1" applyFont="1" applyBorder="1" applyProtection="1">
      <alignment vertical="center"/>
      <protection hidden="1"/>
    </xf>
    <xf numFmtId="179" fontId="89" fillId="0" borderId="1" xfId="2" applyNumberFormat="1" applyFont="1" applyBorder="1" applyProtection="1">
      <alignment vertical="center"/>
      <protection hidden="1"/>
    </xf>
    <xf numFmtId="179" fontId="89" fillId="0" borderId="82" xfId="2" applyNumberFormat="1" applyFont="1" applyBorder="1" applyProtection="1">
      <alignment vertical="center"/>
      <protection hidden="1"/>
    </xf>
    <xf numFmtId="178" fontId="6" fillId="0" borderId="45" xfId="2" applyNumberFormat="1" applyFont="1" applyBorder="1" applyProtection="1">
      <alignment vertical="center"/>
      <protection hidden="1"/>
    </xf>
    <xf numFmtId="178" fontId="6" fillId="0" borderId="80" xfId="2" applyNumberFormat="1" applyFont="1" applyBorder="1" applyProtection="1">
      <alignment vertical="center"/>
      <protection hidden="1"/>
    </xf>
    <xf numFmtId="179" fontId="89" fillId="0" borderId="0" xfId="2" applyNumberFormat="1" applyFont="1" applyBorder="1" applyProtection="1">
      <alignment vertical="center"/>
      <protection hidden="1"/>
    </xf>
    <xf numFmtId="179" fontId="89" fillId="0" borderId="19" xfId="2" applyNumberFormat="1" applyFont="1" applyBorder="1" applyProtection="1">
      <alignment vertical="center"/>
      <protection hidden="1"/>
    </xf>
    <xf numFmtId="180" fontId="55" fillId="34" borderId="65" xfId="2" applyNumberFormat="1" applyFont="1" applyFill="1" applyBorder="1" applyAlignment="1" applyProtection="1">
      <alignment horizontal="center" vertical="center"/>
      <protection hidden="1"/>
    </xf>
    <xf numFmtId="180" fontId="55" fillId="34" borderId="83" xfId="2" applyNumberFormat="1" applyFont="1" applyFill="1" applyBorder="1" applyAlignment="1" applyProtection="1">
      <alignment horizontal="center" vertical="center"/>
      <protection hidden="1"/>
    </xf>
    <xf numFmtId="0" fontId="79" fillId="0" borderId="0" xfId="2" applyFont="1" applyAlignment="1" applyProtection="1">
      <alignment horizontal="center" vertical="center"/>
      <protection hidden="1"/>
    </xf>
    <xf numFmtId="179" fontId="89" fillId="0" borderId="8" xfId="2" applyNumberFormat="1" applyFont="1" applyBorder="1" applyAlignment="1" applyProtection="1">
      <alignment horizontal="right" vertical="center"/>
      <protection hidden="1"/>
    </xf>
    <xf numFmtId="179" fontId="89" fillId="0" borderId="21" xfId="2" applyNumberFormat="1" applyFont="1" applyBorder="1" applyAlignment="1" applyProtection="1">
      <alignment horizontal="right" vertical="center"/>
      <protection hidden="1"/>
    </xf>
    <xf numFmtId="179" fontId="77" fillId="0" borderId="0" xfId="2" applyNumberFormat="1" applyFont="1" applyAlignment="1" applyProtection="1">
      <alignment horizontal="center" vertical="center"/>
      <protection hidden="1"/>
    </xf>
    <xf numFmtId="179" fontId="89" fillId="0" borderId="72" xfId="2" applyNumberFormat="1" applyFont="1" applyBorder="1" applyAlignment="1" applyProtection="1">
      <alignment horizontal="right" vertical="center"/>
      <protection hidden="1"/>
    </xf>
    <xf numFmtId="179" fontId="89" fillId="0" borderId="73" xfId="2" applyNumberFormat="1" applyFont="1" applyBorder="1" applyAlignment="1" applyProtection="1">
      <alignment horizontal="right" vertical="center"/>
      <protection hidden="1"/>
    </xf>
    <xf numFmtId="0" fontId="90" fillId="43" borderId="76" xfId="2" applyFont="1" applyFill="1" applyBorder="1" applyAlignment="1" applyProtection="1">
      <alignment horizontal="center" vertical="center"/>
      <protection hidden="1"/>
    </xf>
    <xf numFmtId="0" fontId="90" fillId="43" borderId="77" xfId="2" applyFont="1" applyFill="1" applyBorder="1" applyAlignment="1" applyProtection="1">
      <alignment horizontal="center" vertical="center"/>
      <protection hidden="1"/>
    </xf>
    <xf numFmtId="0" fontId="89" fillId="0" borderId="2" xfId="0" applyFont="1" applyBorder="1" applyAlignment="1" applyProtection="1">
      <alignment vertical="center"/>
      <protection hidden="1"/>
    </xf>
    <xf numFmtId="0" fontId="6" fillId="0" borderId="44" xfId="2" applyFont="1" applyBorder="1" applyProtection="1">
      <alignment vertical="center"/>
      <protection hidden="1"/>
    </xf>
    <xf numFmtId="179" fontId="89" fillId="0" borderId="8" xfId="2" applyNumberFormat="1" applyFont="1" applyBorder="1" applyProtection="1">
      <alignment vertical="center"/>
      <protection hidden="1"/>
    </xf>
    <xf numFmtId="0" fontId="77" fillId="0" borderId="80" xfId="2" applyFont="1" applyBorder="1" applyAlignment="1" applyProtection="1">
      <alignment horizontal="center" vertical="center"/>
      <protection hidden="1"/>
    </xf>
    <xf numFmtId="0" fontId="6" fillId="34" borderId="45" xfId="2" applyFont="1" applyFill="1" applyBorder="1" applyProtection="1">
      <alignment vertical="center"/>
      <protection hidden="1"/>
    </xf>
    <xf numFmtId="179" fontId="89" fillId="0" borderId="72" xfId="2" applyNumberFormat="1" applyFont="1" applyBorder="1" applyProtection="1">
      <alignment vertical="center"/>
      <protection hidden="1"/>
    </xf>
    <xf numFmtId="0" fontId="91" fillId="0" borderId="0" xfId="2" applyFont="1" applyBorder="1" applyProtection="1">
      <alignment vertical="center"/>
      <protection hidden="1"/>
    </xf>
    <xf numFmtId="0" fontId="91" fillId="0" borderId="19" xfId="2" applyFont="1" applyBorder="1" applyProtection="1">
      <alignment vertical="center"/>
      <protection hidden="1"/>
    </xf>
    <xf numFmtId="182" fontId="89" fillId="0" borderId="8" xfId="2" applyNumberFormat="1" applyFont="1" applyFill="1" applyBorder="1" applyAlignment="1" applyProtection="1">
      <alignment horizontal="right" vertical="center"/>
      <protection hidden="1"/>
    </xf>
    <xf numFmtId="182" fontId="89" fillId="0" borderId="21" xfId="2" applyNumberFormat="1" applyFont="1" applyFill="1" applyBorder="1" applyAlignment="1" applyProtection="1">
      <alignment horizontal="right" vertical="center"/>
      <protection hidden="1"/>
    </xf>
    <xf numFmtId="182" fontId="77" fillId="0" borderId="0" xfId="2" applyNumberFormat="1" applyFont="1" applyAlignment="1" applyProtection="1">
      <alignment horizontal="center" vertical="center"/>
      <protection hidden="1"/>
    </xf>
    <xf numFmtId="0" fontId="89" fillId="0" borderId="0" xfId="0" applyFont="1" applyBorder="1" applyAlignment="1" applyProtection="1">
      <alignment vertical="center"/>
      <protection hidden="1"/>
    </xf>
    <xf numFmtId="182" fontId="89" fillId="34" borderId="72" xfId="2" applyNumberFormat="1" applyFont="1" applyFill="1" applyBorder="1" applyAlignment="1" applyProtection="1">
      <alignment horizontal="right" vertical="center"/>
      <protection hidden="1"/>
    </xf>
    <xf numFmtId="182" fontId="89" fillId="34" borderId="73" xfId="2" applyNumberFormat="1" applyFont="1" applyFill="1" applyBorder="1" applyAlignment="1" applyProtection="1">
      <alignment horizontal="right" vertical="center"/>
      <protection hidden="1"/>
    </xf>
    <xf numFmtId="0" fontId="88" fillId="43" borderId="61" xfId="2" applyFont="1" applyFill="1" applyBorder="1" applyAlignment="1" applyProtection="1">
      <alignment horizontal="center" vertical="center"/>
      <protection hidden="1"/>
    </xf>
    <xf numFmtId="0" fontId="88" fillId="43" borderId="64" xfId="2" applyFont="1" applyFill="1" applyBorder="1" applyAlignment="1" applyProtection="1">
      <alignment horizontal="center" vertical="center"/>
      <protection hidden="1"/>
    </xf>
    <xf numFmtId="0" fontId="88" fillId="43" borderId="62" xfId="2" applyFont="1" applyFill="1" applyBorder="1" applyAlignment="1" applyProtection="1">
      <alignment horizontal="center" vertical="center"/>
      <protection hidden="1"/>
    </xf>
    <xf numFmtId="0" fontId="55" fillId="35" borderId="44" xfId="2" applyFont="1" applyFill="1" applyBorder="1" applyAlignment="1" applyProtection="1">
      <alignment vertical="center" wrapText="1"/>
      <protection hidden="1"/>
    </xf>
    <xf numFmtId="0" fontId="55" fillId="35" borderId="2" xfId="2" applyFont="1" applyFill="1" applyBorder="1" applyAlignment="1" applyProtection="1">
      <alignment horizontal="center" vertical="center"/>
      <protection hidden="1"/>
    </xf>
    <xf numFmtId="0" fontId="55" fillId="35" borderId="67" xfId="2" applyFont="1" applyFill="1" applyBorder="1" applyAlignment="1" applyProtection="1">
      <alignment horizontal="center" vertical="center"/>
      <protection hidden="1"/>
    </xf>
    <xf numFmtId="0" fontId="55" fillId="0" borderId="45" xfId="2" applyFont="1" applyBorder="1" applyAlignment="1" applyProtection="1">
      <alignment vertical="center" wrapText="1"/>
      <protection hidden="1"/>
    </xf>
    <xf numFmtId="0" fontId="70" fillId="0" borderId="46" xfId="2" applyFont="1" applyBorder="1" applyAlignment="1" applyProtection="1">
      <alignment horizontal="center" vertical="center"/>
      <protection hidden="1"/>
    </xf>
    <xf numFmtId="0" fontId="70" fillId="0" borderId="69" xfId="2" applyFont="1" applyBorder="1" applyAlignment="1" applyProtection="1">
      <alignment horizontal="center" vertical="center"/>
      <protection hidden="1"/>
    </xf>
    <xf numFmtId="0" fontId="92" fillId="40" borderId="0" xfId="0" applyFont="1" applyFill="1" applyBorder="1" applyAlignment="1" applyProtection="1">
      <alignment horizontal="center" vertical="center"/>
    </xf>
    <xf numFmtId="0" fontId="76" fillId="0" borderId="0" xfId="0" applyFont="1" applyBorder="1" applyAlignment="1">
      <alignment horizontal="center" vertical="center"/>
    </xf>
    <xf numFmtId="0" fontId="76" fillId="42" borderId="0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93" fillId="35" borderId="84" xfId="0" applyFont="1" applyFill="1" applyBorder="1" applyAlignment="1">
      <alignment horizontal="left" vertical="distributed"/>
    </xf>
    <xf numFmtId="0" fontId="94" fillId="35" borderId="2" xfId="0" applyFont="1" applyFill="1" applyBorder="1" applyAlignment="1">
      <alignment horizontal="center" vertical="center"/>
    </xf>
    <xf numFmtId="0" fontId="72" fillId="35" borderId="2" xfId="0" applyFont="1" applyFill="1" applyBorder="1" applyAlignment="1">
      <alignment horizontal="center" vertical="center"/>
    </xf>
    <xf numFmtId="183" fontId="89" fillId="35" borderId="2" xfId="0" applyNumberFormat="1" applyFont="1" applyFill="1" applyBorder="1" applyAlignment="1">
      <alignment horizontal="center" vertical="center"/>
    </xf>
    <xf numFmtId="0" fontId="95" fillId="0" borderId="0" xfId="0" applyFont="1" applyAlignment="1">
      <alignment vertical="center"/>
    </xf>
    <xf numFmtId="0" fontId="55" fillId="0" borderId="2" xfId="0" applyFont="1" applyFill="1" applyBorder="1" applyAlignment="1">
      <alignment horizontal="center" vertical="center" textRotation="255"/>
    </xf>
    <xf numFmtId="0" fontId="68" fillId="44" borderId="2" xfId="0" applyFont="1" applyFill="1" applyBorder="1" applyAlignment="1">
      <alignment vertical="center"/>
    </xf>
    <xf numFmtId="0" fontId="68" fillId="0" borderId="2" xfId="0" applyFont="1" applyBorder="1" applyAlignment="1">
      <alignment vertical="center"/>
    </xf>
    <xf numFmtId="0" fontId="93" fillId="36" borderId="2" xfId="0" applyFont="1" applyFill="1" applyBorder="1" applyAlignment="1">
      <alignment horizontal="center" vertical="center"/>
    </xf>
    <xf numFmtId="0" fontId="96" fillId="0" borderId="4" xfId="0" applyFont="1" applyBorder="1" applyAlignment="1" applyProtection="1">
      <alignment horizontal="left" vertical="center"/>
    </xf>
    <xf numFmtId="0" fontId="68" fillId="35" borderId="8" xfId="0" applyFont="1" applyFill="1" applyBorder="1" applyAlignment="1" applyProtection="1">
      <alignment vertical="center"/>
    </xf>
    <xf numFmtId="0" fontId="68" fillId="35" borderId="2" xfId="0" applyFont="1" applyFill="1" applyBorder="1" applyAlignment="1" applyProtection="1">
      <alignment horizontal="center" vertical="center"/>
    </xf>
    <xf numFmtId="0" fontId="97" fillId="31" borderId="8" xfId="0" applyFont="1" applyFill="1" applyBorder="1" applyAlignment="1" applyProtection="1">
      <alignment vertical="center"/>
    </xf>
    <xf numFmtId="184" fontId="70" fillId="32" borderId="2" xfId="0" applyNumberFormat="1" applyFont="1" applyFill="1" applyBorder="1" applyAlignment="1" applyProtection="1">
      <alignment horizontal="center" vertical="center"/>
    </xf>
    <xf numFmtId="10" fontId="70" fillId="32" borderId="2" xfId="1" applyNumberFormat="1" applyFont="1" applyFill="1" applyBorder="1" applyAlignment="1" applyProtection="1">
      <alignment horizontal="center" vertical="center"/>
    </xf>
    <xf numFmtId="0" fontId="69" fillId="45" borderId="2" xfId="0" applyFont="1" applyFill="1" applyBorder="1" applyAlignment="1" applyProtection="1">
      <alignment horizontal="left" vertical="center"/>
    </xf>
    <xf numFmtId="0" fontId="69" fillId="46" borderId="2" xfId="0" applyFont="1" applyFill="1" applyBorder="1" applyAlignment="1" applyProtection="1">
      <alignment horizontal="left" vertical="center"/>
    </xf>
    <xf numFmtId="0" fontId="98" fillId="46" borderId="2" xfId="0" applyFont="1" applyFill="1" applyBorder="1" applyAlignment="1" applyProtection="1">
      <alignment horizontal="left" vertical="center"/>
    </xf>
    <xf numFmtId="0" fontId="98" fillId="47" borderId="2" xfId="0" applyFont="1" applyFill="1" applyBorder="1" applyAlignment="1" applyProtection="1">
      <alignment horizontal="left" vertical="center"/>
    </xf>
    <xf numFmtId="0" fontId="69" fillId="33" borderId="2" xfId="0" applyFont="1" applyFill="1" applyBorder="1" applyAlignment="1" applyProtection="1">
      <alignment horizontal="left" vertical="center"/>
    </xf>
    <xf numFmtId="0" fontId="99" fillId="40" borderId="2" xfId="0" applyFont="1" applyFill="1" applyBorder="1" applyAlignment="1" applyProtection="1">
      <alignment horizontal="center" vertical="center"/>
    </xf>
    <xf numFmtId="0" fontId="76" fillId="42" borderId="2" xfId="0" applyFont="1" applyFill="1" applyBorder="1" applyAlignment="1" applyProtection="1">
      <alignment horizontal="center" vertical="center" wrapText="1"/>
    </xf>
    <xf numFmtId="49" fontId="68" fillId="35" borderId="2" xfId="0" applyNumberFormat="1" applyFont="1" applyFill="1" applyBorder="1" applyAlignment="1" applyProtection="1">
      <alignment horizontal="center" vertical="center"/>
    </xf>
    <xf numFmtId="0" fontId="55" fillId="0" borderId="2" xfId="0" applyFont="1" applyBorder="1" applyAlignment="1" applyProtection="1">
      <alignment horizontal="center" vertical="center" textRotation="255"/>
    </xf>
    <xf numFmtId="0" fontId="69" fillId="0" borderId="2" xfId="0" applyFont="1" applyFill="1" applyBorder="1" applyAlignment="1" applyProtection="1">
      <alignment horizontal="left" vertical="center"/>
    </xf>
    <xf numFmtId="0" fontId="84" fillId="0" borderId="2" xfId="0" applyFont="1" applyBorder="1" applyAlignment="1"/>
    <xf numFmtId="182" fontId="100" fillId="0" borderId="2" xfId="0" applyNumberFormat="1" applyFont="1" applyFill="1" applyBorder="1" applyAlignment="1" applyProtection="1">
      <alignment horizontal="center" vertical="center"/>
    </xf>
    <xf numFmtId="0" fontId="100" fillId="0" borderId="2" xfId="0" applyFont="1" applyBorder="1" applyAlignment="1" applyProtection="1">
      <alignment vertical="center"/>
    </xf>
    <xf numFmtId="0" fontId="101" fillId="0" borderId="2" xfId="0" applyFont="1" applyBorder="1" applyAlignment="1" applyProtection="1">
      <alignment vertical="center"/>
    </xf>
    <xf numFmtId="182" fontId="100" fillId="0" borderId="2" xfId="0" applyNumberFormat="1" applyFont="1" applyBorder="1" applyAlignment="1" applyProtection="1">
      <alignment horizontal="center" vertical="center"/>
    </xf>
    <xf numFmtId="0" fontId="69" fillId="0" borderId="2" xfId="0" applyFont="1" applyBorder="1" applyAlignment="1" applyProtection="1">
      <alignment horizontal="left" vertical="center"/>
    </xf>
    <xf numFmtId="0" fontId="68" fillId="32" borderId="2" xfId="0" applyFont="1" applyFill="1" applyBorder="1" applyAlignment="1" applyProtection="1">
      <alignment horizontal="left" vertical="center"/>
    </xf>
    <xf numFmtId="182" fontId="70" fillId="32" borderId="2" xfId="0" applyNumberFormat="1" applyFont="1" applyFill="1" applyBorder="1" applyAlignment="1" applyProtection="1">
      <alignment horizontal="center" vertical="center"/>
    </xf>
    <xf numFmtId="0" fontId="70" fillId="32" borderId="2" xfId="0" applyFont="1" applyFill="1" applyBorder="1" applyAlignment="1" applyProtection="1">
      <alignment vertical="center"/>
    </xf>
    <xf numFmtId="0" fontId="36" fillId="0" borderId="2" xfId="0" applyFont="1" applyBorder="1" applyAlignment="1"/>
    <xf numFmtId="0" fontId="55" fillId="0" borderId="2" xfId="0" applyFont="1" applyFill="1" applyBorder="1" applyAlignment="1" applyProtection="1">
      <alignment horizontal="center" vertical="center" textRotation="255"/>
    </xf>
    <xf numFmtId="0" fontId="68" fillId="32" borderId="2" xfId="0" applyFont="1" applyFill="1" applyBorder="1" applyAlignment="1" applyProtection="1">
      <alignment vertical="center"/>
    </xf>
    <xf numFmtId="0" fontId="55" fillId="0" borderId="1" xfId="0" applyFont="1" applyFill="1" applyBorder="1" applyAlignment="1" applyProtection="1">
      <alignment horizontal="center" vertical="center" textRotation="255"/>
    </xf>
    <xf numFmtId="0" fontId="68" fillId="32" borderId="2" xfId="0" applyFont="1" applyFill="1" applyBorder="1" applyAlignment="1" applyProtection="1">
      <alignment horizontal="left" vertical="center"/>
    </xf>
    <xf numFmtId="182" fontId="84" fillId="0" borderId="2" xfId="0" applyNumberFormat="1" applyFont="1" applyFill="1" applyBorder="1" applyAlignment="1" applyProtection="1">
      <alignment horizontal="center" vertical="center"/>
    </xf>
    <xf numFmtId="0" fontId="84" fillId="0" borderId="2" xfId="0" applyFont="1" applyFill="1" applyBorder="1" applyAlignment="1" applyProtection="1">
      <alignment vertical="center"/>
    </xf>
    <xf numFmtId="0" fontId="55" fillId="0" borderId="5" xfId="0" applyFont="1" applyFill="1" applyBorder="1" applyAlignment="1" applyProtection="1">
      <alignment horizontal="center" vertical="center" textRotation="255"/>
    </xf>
    <xf numFmtId="0" fontId="68" fillId="0" borderId="2" xfId="0" applyFont="1" applyFill="1" applyBorder="1" applyAlignment="1" applyProtection="1">
      <alignment horizontal="left" vertical="center"/>
    </xf>
    <xf numFmtId="0" fontId="55" fillId="0" borderId="11" xfId="0" applyFont="1" applyFill="1" applyBorder="1" applyAlignment="1" applyProtection="1">
      <alignment horizontal="center" vertical="center" textRotation="255"/>
    </xf>
    <xf numFmtId="182" fontId="70" fillId="32" borderId="2" xfId="0" applyNumberFormat="1" applyFont="1" applyFill="1" applyBorder="1" applyAlignment="1" applyProtection="1">
      <alignment horizontal="right" vertical="center"/>
    </xf>
    <xf numFmtId="0" fontId="70" fillId="32" borderId="2" xfId="0" applyFont="1" applyFill="1" applyBorder="1" applyAlignment="1" applyProtection="1">
      <alignment horizontal="right" vertical="center"/>
    </xf>
    <xf numFmtId="0" fontId="69" fillId="0" borderId="2" xfId="0" applyNumberFormat="1" applyFont="1" applyFill="1" applyBorder="1" applyAlignment="1" applyProtection="1">
      <alignment horizontal="left" vertical="center"/>
    </xf>
    <xf numFmtId="0" fontId="55" fillId="34" borderId="2" xfId="0" applyFont="1" applyFill="1" applyBorder="1" applyAlignment="1" applyProtection="1">
      <alignment horizontal="right" vertical="center"/>
      <protection hidden="1"/>
    </xf>
    <xf numFmtId="0" fontId="102" fillId="34" borderId="2" xfId="0" applyFont="1" applyFill="1" applyBorder="1" applyAlignment="1" applyProtection="1">
      <alignment horizontal="center" vertical="center"/>
    </xf>
    <xf numFmtId="0" fontId="55" fillId="34" borderId="2" xfId="0" applyFont="1" applyFill="1" applyBorder="1" applyAlignment="1" applyProtection="1">
      <alignment horizontal="center" vertical="center"/>
    </xf>
    <xf numFmtId="9" fontId="102" fillId="34" borderId="2" xfId="0" applyNumberFormat="1" applyFont="1" applyFill="1" applyBorder="1" applyAlignment="1" applyProtection="1">
      <alignment horizontal="center" vertical="center"/>
    </xf>
    <xf numFmtId="0" fontId="100" fillId="0" borderId="0" xfId="0" applyFont="1" applyAlignment="1" applyProtection="1">
      <alignment vertical="center"/>
    </xf>
    <xf numFmtId="0" fontId="99" fillId="40" borderId="72" xfId="0" applyFont="1" applyFill="1" applyBorder="1" applyAlignment="1" applyProtection="1">
      <alignment horizontal="center" vertical="center"/>
    </xf>
    <xf numFmtId="0" fontId="99" fillId="40" borderId="85" xfId="0" applyFont="1" applyFill="1" applyBorder="1" applyAlignment="1" applyProtection="1">
      <alignment horizontal="center" vertical="center"/>
    </xf>
    <xf numFmtId="0" fontId="76" fillId="42" borderId="85" xfId="0" applyFont="1" applyFill="1" applyBorder="1" applyAlignment="1" applyProtection="1">
      <alignment horizontal="center" vertical="center" wrapText="1"/>
    </xf>
    <xf numFmtId="0" fontId="76" fillId="42" borderId="70" xfId="0" applyFont="1" applyFill="1" applyBorder="1" applyAlignment="1" applyProtection="1">
      <alignment horizontal="center" vertical="center" wrapText="1"/>
    </xf>
    <xf numFmtId="0" fontId="103" fillId="0" borderId="0" xfId="0" applyFont="1" applyAlignment="1" applyProtection="1">
      <alignment vertical="center"/>
    </xf>
    <xf numFmtId="0" fontId="68" fillId="35" borderId="61" xfId="0" applyFont="1" applyFill="1" applyBorder="1" applyAlignment="1" applyProtection="1">
      <alignment horizontal="center" vertical="center"/>
    </xf>
    <xf numFmtId="0" fontId="68" fillId="35" borderId="64" xfId="0" applyFont="1" applyFill="1" applyBorder="1" applyAlignment="1" applyProtection="1">
      <alignment horizontal="center" vertical="center"/>
    </xf>
    <xf numFmtId="49" fontId="68" fillId="35" borderId="64" xfId="0" applyNumberFormat="1" applyFont="1" applyFill="1" applyBorder="1" applyAlignment="1" applyProtection="1">
      <alignment horizontal="center" vertical="center"/>
    </xf>
    <xf numFmtId="0" fontId="68" fillId="35" borderId="62" xfId="0" applyFont="1" applyFill="1" applyBorder="1" applyAlignment="1" applyProtection="1">
      <alignment horizontal="center" vertical="center"/>
    </xf>
    <xf numFmtId="0" fontId="68" fillId="35" borderId="68" xfId="0" applyFont="1" applyFill="1" applyBorder="1" applyAlignment="1" applyProtection="1">
      <alignment horizontal="center" vertical="center"/>
    </xf>
    <xf numFmtId="0" fontId="96" fillId="0" borderId="0" xfId="0" applyFont="1" applyBorder="1" applyAlignment="1" applyProtection="1">
      <alignment horizontal="center" vertical="center"/>
    </xf>
    <xf numFmtId="0" fontId="33" fillId="0" borderId="0" xfId="0" applyFont="1" applyBorder="1" applyAlignment="1" applyProtection="1">
      <alignment vertical="center"/>
    </xf>
    <xf numFmtId="0" fontId="55" fillId="0" borderId="44" xfId="0" applyFont="1" applyBorder="1" applyAlignment="1" applyProtection="1">
      <alignment horizontal="center" vertical="center" textRotation="255"/>
    </xf>
    <xf numFmtId="0" fontId="68" fillId="44" borderId="46" xfId="0" applyFont="1" applyFill="1" applyBorder="1" applyAlignment="1" applyProtection="1">
      <alignment horizontal="left" vertical="center"/>
    </xf>
    <xf numFmtId="0" fontId="69" fillId="0" borderId="11" xfId="0" applyFont="1" applyFill="1" applyBorder="1" applyAlignment="1" applyProtection="1">
      <alignment horizontal="left" vertical="center"/>
    </xf>
    <xf numFmtId="0" fontId="84" fillId="0" borderId="11" xfId="0" applyFont="1" applyBorder="1" applyAlignment="1"/>
    <xf numFmtId="0" fontId="55" fillId="0" borderId="44" xfId="0" applyFont="1" applyFill="1" applyBorder="1" applyAlignment="1" applyProtection="1">
      <alignment horizontal="center" vertical="center" textRotation="255"/>
    </xf>
    <xf numFmtId="0" fontId="69" fillId="0" borderId="11" xfId="0" applyFont="1" applyBorder="1" applyAlignment="1" applyProtection="1">
      <alignment horizontal="left" vertical="center"/>
    </xf>
    <xf numFmtId="0" fontId="36" fillId="0" borderId="11" xfId="0" applyFont="1" applyBorder="1" applyAlignment="1"/>
    <xf numFmtId="0" fontId="55" fillId="0" borderId="22" xfId="0" applyFont="1" applyFill="1" applyBorder="1" applyAlignment="1" applyProtection="1">
      <alignment horizontal="center" vertical="center" textRotation="255"/>
    </xf>
    <xf numFmtId="0" fontId="69" fillId="0" borderId="1" xfId="0" applyFont="1" applyFill="1" applyBorder="1" applyAlignment="1" applyProtection="1">
      <alignment horizontal="left" vertical="center"/>
    </xf>
    <xf numFmtId="0" fontId="55" fillId="0" borderId="45" xfId="0" applyFont="1" applyFill="1" applyBorder="1" applyAlignment="1" applyProtection="1">
      <alignment horizontal="center" vertical="center" textRotation="255"/>
    </xf>
    <xf numFmtId="0" fontId="69" fillId="0" borderId="46" xfId="0" applyFont="1" applyFill="1" applyBorder="1" applyAlignment="1" applyProtection="1">
      <alignment horizontal="left" vertical="center"/>
    </xf>
    <xf numFmtId="0" fontId="68" fillId="44" borderId="46" xfId="0" applyFont="1" applyFill="1" applyBorder="1" applyAlignment="1" applyProtection="1">
      <alignment vertical="center"/>
    </xf>
    <xf numFmtId="0" fontId="68" fillId="44" borderId="72" xfId="0" applyFont="1" applyFill="1" applyBorder="1" applyAlignment="1" applyProtection="1">
      <alignment horizontal="center" vertical="center"/>
    </xf>
    <xf numFmtId="0" fontId="100" fillId="0" borderId="19" xfId="0" applyFont="1" applyBorder="1" applyAlignment="1" applyProtection="1">
      <alignment vertical="center"/>
    </xf>
    <xf numFmtId="0" fontId="55" fillId="0" borderId="86" xfId="0" applyFont="1" applyFill="1" applyBorder="1" applyAlignment="1" applyProtection="1">
      <alignment horizontal="center" vertical="center" textRotation="255"/>
    </xf>
    <xf numFmtId="0" fontId="36" fillId="0" borderId="2" xfId="0" applyFont="1" applyFill="1" applyBorder="1" applyAlignment="1" applyProtection="1">
      <alignment horizontal="left" vertical="center"/>
    </xf>
    <xf numFmtId="0" fontId="55" fillId="0" borderId="87" xfId="0" applyFont="1" applyFill="1" applyBorder="1" applyAlignment="1" applyProtection="1">
      <alignment horizontal="center" vertical="center" textRotation="255"/>
    </xf>
    <xf numFmtId="0" fontId="68" fillId="32" borderId="64" xfId="0" applyFont="1" applyFill="1" applyBorder="1" applyAlignment="1" applyProtection="1">
      <alignment horizontal="left" vertical="center"/>
    </xf>
    <xf numFmtId="0" fontId="36" fillId="0" borderId="64" xfId="0" applyFont="1" applyFill="1" applyBorder="1" applyAlignment="1" applyProtection="1">
      <alignment horizontal="left" vertical="center"/>
    </xf>
    <xf numFmtId="0" fontId="55" fillId="0" borderId="29" xfId="0" applyFont="1" applyFill="1" applyBorder="1" applyAlignment="1" applyProtection="1">
      <alignment horizontal="center" vertical="center" textRotation="255"/>
    </xf>
    <xf numFmtId="0" fontId="55" fillId="0" borderId="88" xfId="0" applyFont="1" applyFill="1" applyBorder="1" applyAlignment="1" applyProtection="1">
      <alignment horizontal="center" vertical="center" textRotation="255"/>
    </xf>
    <xf numFmtId="0" fontId="68" fillId="32" borderId="46" xfId="0" applyFont="1" applyFill="1" applyBorder="1" applyAlignment="1" applyProtection="1">
      <alignment horizontal="left" vertical="center"/>
    </xf>
    <xf numFmtId="0" fontId="55" fillId="0" borderId="0" xfId="0" applyFont="1" applyFill="1" applyBorder="1" applyAlignment="1" applyProtection="1">
      <alignment horizontal="center" vertical="center" textRotation="255"/>
    </xf>
    <xf numFmtId="0" fontId="68" fillId="32" borderId="0" xfId="0" applyFont="1" applyFill="1" applyBorder="1" applyAlignment="1" applyProtection="1">
      <alignment horizontal="left" vertical="center"/>
    </xf>
    <xf numFmtId="0" fontId="68" fillId="0" borderId="0" xfId="0" applyFont="1" applyFill="1" applyBorder="1" applyAlignment="1" applyProtection="1">
      <alignment horizontal="left" vertical="center"/>
    </xf>
    <xf numFmtId="182" fontId="70" fillId="0" borderId="0" xfId="0" applyNumberFormat="1" applyFont="1" applyFill="1" applyBorder="1" applyAlignment="1" applyProtection="1">
      <alignment horizontal="center" vertical="center"/>
    </xf>
    <xf numFmtId="0" fontId="68" fillId="0" borderId="22" xfId="0" applyFont="1" applyBorder="1" applyAlignment="1" applyProtection="1">
      <alignment horizontal="center" vertical="center" textRotation="255"/>
    </xf>
    <xf numFmtId="0" fontId="97" fillId="0" borderId="2" xfId="0" applyFont="1" applyBorder="1" applyAlignment="1" applyProtection="1">
      <alignment horizontal="center" vertical="center"/>
    </xf>
    <xf numFmtId="0" fontId="36" fillId="0" borderId="2" xfId="0" applyNumberFormat="1" applyFont="1" applyBorder="1" applyAlignment="1" applyProtection="1">
      <alignment horizontal="left" vertical="center"/>
    </xf>
    <xf numFmtId="0" fontId="68" fillId="0" borderId="29" xfId="0" applyFont="1" applyBorder="1" applyAlignment="1" applyProtection="1">
      <alignment horizontal="center" vertical="center" textRotation="255"/>
    </xf>
    <xf numFmtId="0" fontId="68" fillId="0" borderId="88" xfId="0" applyFont="1" applyBorder="1" applyAlignment="1" applyProtection="1">
      <alignment horizontal="center" vertical="center" textRotation="255"/>
    </xf>
    <xf numFmtId="0" fontId="97" fillId="0" borderId="46" xfId="0" applyFont="1" applyBorder="1" applyAlignment="1" applyProtection="1">
      <alignment horizontal="center" vertical="center"/>
    </xf>
    <xf numFmtId="0" fontId="68" fillId="44" borderId="46" xfId="0" applyNumberFormat="1" applyFont="1" applyFill="1" applyBorder="1" applyAlignment="1" applyProtection="1">
      <alignment horizontal="left" vertical="center"/>
    </xf>
    <xf numFmtId="0" fontId="93" fillId="0" borderId="87" xfId="0" applyFont="1" applyBorder="1" applyAlignment="1" applyProtection="1">
      <alignment horizontal="center" vertical="center" textRotation="255" wrapText="1"/>
    </xf>
    <xf numFmtId="0" fontId="97" fillId="0" borderId="5" xfId="0" applyFont="1" applyBorder="1" applyAlignment="1" applyProtection="1">
      <alignment horizontal="center" vertical="center"/>
    </xf>
    <xf numFmtId="0" fontId="36" fillId="0" borderId="64" xfId="0" applyNumberFormat="1" applyFont="1" applyFill="1" applyBorder="1" applyAlignment="1" applyProtection="1">
      <alignment horizontal="left" vertical="center"/>
    </xf>
    <xf numFmtId="0" fontId="93" fillId="0" borderId="29" xfId="0" applyFont="1" applyBorder="1" applyAlignment="1" applyProtection="1">
      <alignment horizontal="center" vertical="center" textRotation="255" wrapText="1"/>
    </xf>
    <xf numFmtId="0" fontId="97" fillId="0" borderId="13" xfId="0" applyFont="1" applyBorder="1" applyAlignment="1" applyProtection="1">
      <alignment horizontal="center" vertical="center"/>
    </xf>
    <xf numFmtId="0" fontId="36" fillId="0" borderId="2" xfId="0" applyNumberFormat="1" applyFont="1" applyFill="1" applyBorder="1" applyAlignment="1" applyProtection="1">
      <alignment horizontal="left" vertical="center"/>
    </xf>
    <xf numFmtId="0" fontId="93" fillId="0" borderId="88" xfId="0" applyFont="1" applyBorder="1" applyAlignment="1" applyProtection="1">
      <alignment horizontal="center" vertical="center" textRotation="255" wrapText="1"/>
    </xf>
    <xf numFmtId="0" fontId="104" fillId="0" borderId="29" xfId="0" applyFont="1" applyBorder="1" applyAlignment="1" applyProtection="1">
      <alignment horizontal="center" vertical="center" textRotation="255" wrapText="1"/>
    </xf>
    <xf numFmtId="0" fontId="97" fillId="0" borderId="11" xfId="0" applyFont="1" applyBorder="1" applyAlignment="1" applyProtection="1">
      <alignment horizontal="center" vertical="center"/>
    </xf>
    <xf numFmtId="0" fontId="36" fillId="0" borderId="5" xfId="0" applyNumberFormat="1" applyFont="1" applyBorder="1" applyAlignment="1" applyProtection="1">
      <alignment horizontal="left" vertical="center"/>
    </xf>
    <xf numFmtId="0" fontId="104" fillId="0" borderId="88" xfId="0" applyFont="1" applyBorder="1" applyAlignment="1" applyProtection="1">
      <alignment horizontal="center" vertical="center" textRotation="255" wrapText="1"/>
    </xf>
    <xf numFmtId="0" fontId="100" fillId="0" borderId="46" xfId="0" applyFont="1" applyBorder="1" applyAlignment="1" applyProtection="1">
      <alignment horizontal="center" vertical="center"/>
    </xf>
    <xf numFmtId="0" fontId="100" fillId="0" borderId="0" xfId="0" applyFont="1" applyAlignment="1" applyProtection="1">
      <alignment horizontal="center" vertical="center"/>
    </xf>
    <xf numFmtId="49" fontId="100" fillId="0" borderId="0" xfId="0" applyNumberFormat="1" applyFont="1" applyAlignment="1" applyProtection="1">
      <alignment horizontal="center" vertical="center"/>
    </xf>
    <xf numFmtId="182" fontId="33" fillId="0" borderId="8" xfId="0" applyNumberFormat="1" applyFont="1" applyFill="1" applyBorder="1" applyAlignment="1" applyProtection="1">
      <alignment horizontal="center" vertical="center"/>
    </xf>
    <xf numFmtId="182" fontId="33" fillId="0" borderId="8" xfId="0" applyNumberFormat="1" applyFont="1" applyBorder="1" applyAlignment="1" applyProtection="1">
      <alignment horizontal="center" vertical="center"/>
    </xf>
    <xf numFmtId="182" fontId="100" fillId="0" borderId="8" xfId="0" applyNumberFormat="1" applyFont="1" applyBorder="1" applyAlignment="1" applyProtection="1">
      <alignment horizontal="center" vertical="center"/>
    </xf>
    <xf numFmtId="182" fontId="70" fillId="44" borderId="72" xfId="0" applyNumberFormat="1" applyFont="1" applyFill="1" applyBorder="1" applyAlignment="1" applyProtection="1">
      <alignment horizontal="center" vertical="center"/>
    </xf>
    <xf numFmtId="182" fontId="33" fillId="0" borderId="3" xfId="0" applyNumberFormat="1" applyFont="1" applyFill="1" applyBorder="1" applyAlignment="1" applyProtection="1">
      <alignment horizontal="center" vertical="center"/>
    </xf>
    <xf numFmtId="0" fontId="68" fillId="44" borderId="72" xfId="0" applyFont="1" applyFill="1" applyBorder="1" applyAlignment="1" applyProtection="1">
      <alignment vertical="center"/>
    </xf>
    <xf numFmtId="182" fontId="84" fillId="0" borderId="8" xfId="0" applyNumberFormat="1" applyFont="1" applyFill="1" applyBorder="1" applyAlignment="1" applyProtection="1">
      <alignment horizontal="center" vertical="center"/>
    </xf>
    <xf numFmtId="182" fontId="68" fillId="35" borderId="65" xfId="0" applyNumberFormat="1" applyFont="1" applyFill="1" applyBorder="1" applyAlignment="1" applyProtection="1">
      <alignment horizontal="center" vertical="center"/>
    </xf>
    <xf numFmtId="0" fontId="101" fillId="0" borderId="8" xfId="0" applyNumberFormat="1" applyFont="1" applyBorder="1" applyAlignment="1" applyProtection="1">
      <alignment horizontal="center" vertical="center"/>
    </xf>
    <xf numFmtId="179" fontId="101" fillId="44" borderId="72" xfId="0" applyNumberFormat="1" applyFont="1" applyFill="1" applyBorder="1" applyAlignment="1" applyProtection="1">
      <alignment horizontal="center" vertical="center"/>
    </xf>
    <xf numFmtId="179" fontId="101" fillId="0" borderId="6" xfId="0" applyNumberFormat="1" applyFont="1" applyFill="1" applyBorder="1" applyAlignment="1" applyProtection="1">
      <alignment horizontal="center" vertical="center"/>
    </xf>
    <xf numFmtId="179" fontId="101" fillId="0" borderId="3" xfId="0" applyNumberFormat="1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/>
    <xf numFmtId="177" fontId="9" fillId="0" borderId="0" xfId="0" applyNumberFormat="1" applyFont="1" applyFill="1" applyAlignment="1">
      <alignment horizontal="right"/>
    </xf>
    <xf numFmtId="0" fontId="105" fillId="0" borderId="89" xfId="0" applyFont="1" applyFill="1" applyBorder="1" applyAlignment="1">
      <alignment horizontal="center" vertical="center"/>
    </xf>
    <xf numFmtId="0" fontId="106" fillId="0" borderId="0" xfId="0" applyFont="1" applyFill="1" applyAlignment="1"/>
    <xf numFmtId="0" fontId="47" fillId="0" borderId="61" xfId="0" applyFont="1" applyFill="1" applyBorder="1" applyAlignment="1">
      <alignment horizontal="center" vertical="center"/>
    </xf>
    <xf numFmtId="0" fontId="47" fillId="0" borderId="65" xfId="0" applyFont="1" applyFill="1" applyBorder="1" applyAlignment="1">
      <alignment horizontal="center"/>
    </xf>
    <xf numFmtId="0" fontId="47" fillId="0" borderId="90" xfId="0" applyFont="1" applyFill="1" applyBorder="1" applyAlignment="1">
      <alignment horizontal="center"/>
    </xf>
    <xf numFmtId="0" fontId="47" fillId="0" borderId="63" xfId="0" applyFont="1" applyFill="1" applyBorder="1" applyAlignment="1">
      <alignment horizontal="center"/>
    </xf>
    <xf numFmtId="0" fontId="90" fillId="0" borderId="64" xfId="0" applyFont="1" applyFill="1" applyBorder="1" applyAlignment="1">
      <alignment horizontal="center" vertical="center" wrapText="1"/>
    </xf>
    <xf numFmtId="0" fontId="47" fillId="0" borderId="64" xfId="0" applyFont="1" applyFill="1" applyBorder="1" applyAlignment="1">
      <alignment horizontal="center" vertical="center" wrapText="1"/>
    </xf>
    <xf numFmtId="0" fontId="9" fillId="0" borderId="91" xfId="0" applyFont="1" applyFill="1" applyBorder="1" applyAlignment="1">
      <alignment horizontal="center" vertical="center" textRotation="255"/>
    </xf>
    <xf numFmtId="0" fontId="9" fillId="0" borderId="91" xfId="0" applyFont="1" applyFill="1" applyBorder="1" applyAlignment="1">
      <alignment horizontal="center" vertical="center"/>
    </xf>
    <xf numFmtId="0" fontId="47" fillId="0" borderId="91" xfId="0" applyFont="1" applyFill="1" applyBorder="1" applyAlignment="1">
      <alignment horizontal="center" vertical="center"/>
    </xf>
    <xf numFmtId="177" fontId="47" fillId="0" borderId="92" xfId="0" applyNumberFormat="1" applyFont="1" applyFill="1" applyBorder="1" applyAlignment="1">
      <alignment horizontal="center" vertical="center"/>
    </xf>
    <xf numFmtId="0" fontId="47" fillId="0" borderId="4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0" fillId="0" borderId="2" xfId="0" applyFont="1" applyFill="1" applyBorder="1" applyAlignment="1">
      <alignment horizontal="center" vertical="center" wrapText="1"/>
    </xf>
    <xf numFmtId="0" fontId="47" fillId="0" borderId="2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textRotation="255"/>
    </xf>
    <xf numFmtId="0" fontId="9" fillId="0" borderId="11" xfId="0" applyFont="1" applyFill="1" applyBorder="1" applyAlignment="1">
      <alignment horizontal="center" vertical="center"/>
    </xf>
    <xf numFmtId="0" fontId="47" fillId="0" borderId="11" xfId="0" applyFont="1" applyFill="1" applyBorder="1" applyAlignment="1">
      <alignment horizontal="center" vertical="center"/>
    </xf>
    <xf numFmtId="177" fontId="47" fillId="0" borderId="79" xfId="0" applyNumberFormat="1" applyFont="1" applyFill="1" applyBorder="1" applyAlignment="1">
      <alignment horizontal="center" vertical="center"/>
    </xf>
    <xf numFmtId="0" fontId="108" fillId="0" borderId="44" xfId="0" applyFont="1" applyFill="1" applyBorder="1" applyAlignment="1">
      <alignment horizontal="center" vertical="center"/>
    </xf>
    <xf numFmtId="0" fontId="109" fillId="0" borderId="2" xfId="0" applyFont="1" applyFill="1" applyBorder="1" applyAlignment="1">
      <alignment horizontal="center" vertical="center"/>
    </xf>
    <xf numFmtId="177" fontId="109" fillId="0" borderId="2" xfId="0" applyNumberFormat="1" applyFont="1" applyFill="1" applyBorder="1" applyAlignment="1">
      <alignment horizontal="center" vertical="center"/>
    </xf>
    <xf numFmtId="1" fontId="109" fillId="0" borderId="2" xfId="0" applyNumberFormat="1" applyFont="1" applyFill="1" applyBorder="1" applyAlignment="1">
      <alignment horizontal="center" vertical="center"/>
    </xf>
    <xf numFmtId="178" fontId="109" fillId="0" borderId="2" xfId="0" applyNumberFormat="1" applyFont="1" applyFill="1" applyBorder="1" applyAlignment="1">
      <alignment horizontal="center" vertical="center"/>
    </xf>
    <xf numFmtId="177" fontId="110" fillId="0" borderId="67" xfId="0" applyNumberFormat="1" applyFont="1" applyFill="1" applyBorder="1" applyAlignment="1">
      <alignment horizontal="center" vertical="center"/>
    </xf>
    <xf numFmtId="0" fontId="47" fillId="0" borderId="44" xfId="0" applyFont="1" applyFill="1" applyBorder="1" applyAlignment="1">
      <alignment horizontal="center" vertical="center"/>
    </xf>
    <xf numFmtId="177" fontId="109" fillId="0" borderId="2" xfId="0" applyNumberFormat="1" applyFont="1" applyFill="1" applyBorder="1" applyAlignment="1">
      <alignment horizontal="center" vertical="center" shrinkToFit="1"/>
    </xf>
    <xf numFmtId="0" fontId="109" fillId="0" borderId="1" xfId="0" applyFont="1" applyFill="1" applyBorder="1" applyAlignment="1">
      <alignment horizontal="center" vertical="center"/>
    </xf>
    <xf numFmtId="177" fontId="109" fillId="0" borderId="1" xfId="0" applyNumberFormat="1" applyFont="1" applyFill="1" applyBorder="1" applyAlignment="1">
      <alignment horizontal="center" vertical="center" shrinkToFit="1"/>
    </xf>
    <xf numFmtId="1" fontId="109" fillId="0" borderId="1" xfId="0" applyNumberFormat="1" applyFont="1" applyFill="1" applyBorder="1" applyAlignment="1">
      <alignment horizontal="center" vertical="center"/>
    </xf>
    <xf numFmtId="0" fontId="47" fillId="0" borderId="22" xfId="0" applyFont="1" applyFill="1" applyBorder="1" applyAlignment="1">
      <alignment horizontal="center" vertical="center"/>
    </xf>
    <xf numFmtId="0" fontId="108" fillId="0" borderId="45" xfId="0" applyFont="1" applyFill="1" applyBorder="1" applyAlignment="1">
      <alignment horizontal="center" vertical="center"/>
    </xf>
    <xf numFmtId="0" fontId="109" fillId="0" borderId="46" xfId="0" applyFont="1" applyFill="1" applyBorder="1" applyAlignment="1">
      <alignment horizontal="center" vertical="center"/>
    </xf>
    <xf numFmtId="178" fontId="109" fillId="0" borderId="46" xfId="0" applyNumberFormat="1" applyFont="1" applyFill="1" applyBorder="1" applyAlignment="1">
      <alignment horizontal="center" vertical="center"/>
    </xf>
    <xf numFmtId="177" fontId="110" fillId="0" borderId="69" xfId="0" applyNumberFormat="1" applyFont="1" applyFill="1" applyBorder="1" applyAlignment="1">
      <alignment horizontal="center" vertical="center" shrinkToFit="1"/>
    </xf>
    <xf numFmtId="177" fontId="9" fillId="0" borderId="0" xfId="0" applyNumberFormat="1" applyFont="1" applyFill="1" applyAlignment="1"/>
    <xf numFmtId="0" fontId="9" fillId="0" borderId="13" xfId="0" applyFont="1" applyFill="1" applyBorder="1" applyAlignment="1"/>
    <xf numFmtId="0" fontId="9" fillId="0" borderId="0" xfId="0" applyFont="1" applyFill="1" applyAlignment="1">
      <alignment horizontal="center"/>
    </xf>
    <xf numFmtId="49" fontId="59" fillId="0" borderId="0" xfId="0" applyNumberFormat="1" applyFont="1" applyFill="1" applyAlignment="1">
      <alignment horizontal="center" vertical="center"/>
    </xf>
    <xf numFmtId="0" fontId="36" fillId="31" borderId="66" xfId="3" applyFont="1" applyFill="1" applyBorder="1" applyAlignment="1">
      <alignment horizontal="center" vertical="center"/>
    </xf>
    <xf numFmtId="0" fontId="36" fillId="31" borderId="75" xfId="3" applyFont="1" applyFill="1" applyBorder="1" applyAlignment="1">
      <alignment horizontal="center" vertical="center"/>
    </xf>
    <xf numFmtId="0" fontId="36" fillId="0" borderId="68" xfId="3" applyFont="1" applyFill="1" applyBorder="1" applyAlignment="1">
      <alignment horizontal="center" vertical="center"/>
    </xf>
    <xf numFmtId="0" fontId="36" fillId="31" borderId="66" xfId="3" applyFont="1" applyFill="1" applyBorder="1" applyAlignment="1">
      <alignment horizontal="center" vertical="center"/>
    </xf>
    <xf numFmtId="0" fontId="36" fillId="31" borderId="75" xfId="3" applyFont="1" applyFill="1" applyBorder="1" applyAlignment="1">
      <alignment horizontal="center" vertical="center"/>
    </xf>
    <xf numFmtId="0" fontId="36" fillId="0" borderId="74" xfId="3" applyFont="1" applyFill="1" applyBorder="1" applyAlignment="1">
      <alignment horizontal="center" vertical="center"/>
    </xf>
    <xf numFmtId="1" fontId="113" fillId="0" borderId="64" xfId="3" applyNumberFormat="1" applyFont="1" applyFill="1" applyBorder="1" applyAlignment="1">
      <alignment horizontal="center" vertical="center"/>
    </xf>
    <xf numFmtId="0" fontId="113" fillId="0" borderId="62" xfId="3" applyFont="1" applyFill="1" applyBorder="1" applyAlignment="1">
      <alignment horizontal="center" vertical="center"/>
    </xf>
    <xf numFmtId="1" fontId="113" fillId="0" borderId="2" xfId="3" applyNumberFormat="1" applyFont="1" applyFill="1" applyBorder="1" applyAlignment="1">
      <alignment horizontal="center" vertical="center"/>
    </xf>
    <xf numFmtId="0" fontId="113" fillId="0" borderId="67" xfId="3" applyFont="1" applyFill="1" applyBorder="1" applyAlignment="1">
      <alignment vertical="center"/>
    </xf>
    <xf numFmtId="0" fontId="113" fillId="0" borderId="46" xfId="3" applyFont="1" applyFill="1" applyBorder="1" applyAlignment="1">
      <alignment horizontal="center" vertical="center" shrinkToFit="1"/>
    </xf>
    <xf numFmtId="0" fontId="113" fillId="0" borderId="69" xfId="3" applyFont="1" applyFill="1" applyBorder="1" applyAlignment="1">
      <alignment horizontal="center" vertical="center"/>
    </xf>
    <xf numFmtId="0" fontId="105" fillId="0" borderId="0" xfId="0" applyFont="1" applyFill="1" applyAlignment="1">
      <alignment horizontal="center"/>
    </xf>
    <xf numFmtId="0" fontId="25" fillId="0" borderId="0" xfId="0" applyFont="1" applyFill="1" applyAlignment="1"/>
    <xf numFmtId="0" fontId="34" fillId="0" borderId="0" xfId="0" applyFont="1" applyFill="1" applyAlignment="1"/>
    <xf numFmtId="0" fontId="24" fillId="0" borderId="0" xfId="0" applyFont="1" applyFill="1" applyAlignment="1">
      <alignment horizontal="right"/>
    </xf>
    <xf numFmtId="0" fontId="90" fillId="0" borderId="93" xfId="0" applyFont="1" applyFill="1" applyBorder="1" applyAlignment="1">
      <alignment horizontal="left" wrapText="1"/>
    </xf>
    <xf numFmtId="0" fontId="90" fillId="0" borderId="2" xfId="0" applyFont="1" applyFill="1" applyBorder="1" applyAlignment="1">
      <alignment horizontal="center" vertical="center"/>
    </xf>
    <xf numFmtId="0" fontId="90" fillId="0" borderId="91" xfId="0" applyFont="1" applyFill="1" applyBorder="1" applyAlignment="1">
      <alignment horizontal="center" vertical="center"/>
    </xf>
    <xf numFmtId="0" fontId="90" fillId="0" borderId="64" xfId="0" applyFont="1" applyFill="1" applyBorder="1" applyAlignment="1">
      <alignment horizontal="center" vertical="center"/>
    </xf>
    <xf numFmtId="0" fontId="90" fillId="0" borderId="62" xfId="0" applyFont="1" applyFill="1" applyBorder="1" applyAlignment="1">
      <alignment horizontal="center" vertical="center"/>
    </xf>
    <xf numFmtId="0" fontId="114" fillId="0" borderId="78" xfId="0" applyFont="1" applyFill="1" applyBorder="1" applyAlignment="1">
      <alignment horizontal="left"/>
    </xf>
    <xf numFmtId="0" fontId="90" fillId="0" borderId="11" xfId="0" applyFont="1" applyFill="1" applyBorder="1" applyAlignment="1">
      <alignment horizontal="center" vertical="center"/>
    </xf>
    <xf numFmtId="0" fontId="90" fillId="0" borderId="67" xfId="0" applyFont="1" applyFill="1" applyBorder="1" applyAlignment="1">
      <alignment horizontal="center" vertical="center"/>
    </xf>
    <xf numFmtId="0" fontId="47" fillId="0" borderId="44" xfId="0" applyFont="1" applyFill="1" applyBorder="1" applyAlignment="1">
      <alignment horizontal="center"/>
    </xf>
    <xf numFmtId="0" fontId="110" fillId="0" borderId="2" xfId="0" applyFont="1" applyFill="1" applyBorder="1" applyAlignment="1">
      <alignment horizontal="center"/>
    </xf>
    <xf numFmtId="178" fontId="110" fillId="0" borderId="2" xfId="0" applyNumberFormat="1" applyFont="1" applyFill="1" applyBorder="1" applyAlignment="1">
      <alignment horizontal="center" shrinkToFit="1"/>
    </xf>
    <xf numFmtId="177" fontId="110" fillId="0" borderId="2" xfId="0" applyNumberFormat="1" applyFont="1" applyFill="1" applyBorder="1" applyAlignment="1">
      <alignment horizontal="center"/>
    </xf>
    <xf numFmtId="0" fontId="110" fillId="0" borderId="67" xfId="0" applyFont="1" applyFill="1" applyBorder="1" applyAlignment="1"/>
    <xf numFmtId="0" fontId="47" fillId="0" borderId="45" xfId="0" applyFont="1" applyFill="1" applyBorder="1" applyAlignment="1">
      <alignment horizontal="center"/>
    </xf>
    <xf numFmtId="0" fontId="110" fillId="0" borderId="46" xfId="0" applyFont="1" applyFill="1" applyBorder="1" applyAlignment="1">
      <alignment horizontal="center"/>
    </xf>
    <xf numFmtId="178" fontId="110" fillId="0" borderId="46" xfId="0" applyNumberFormat="1" applyFont="1" applyFill="1" applyBorder="1" applyAlignment="1">
      <alignment horizontal="center" shrinkToFit="1"/>
    </xf>
    <xf numFmtId="177" fontId="110" fillId="0" borderId="46" xfId="0" applyNumberFormat="1" applyFont="1" applyFill="1" applyBorder="1" applyAlignment="1">
      <alignment horizontal="center"/>
    </xf>
    <xf numFmtId="0" fontId="110" fillId="0" borderId="69" xfId="0" applyFont="1" applyFill="1" applyBorder="1" applyAlignment="1"/>
    <xf numFmtId="177" fontId="110" fillId="0" borderId="8" xfId="0" applyNumberFormat="1" applyFont="1" applyFill="1" applyBorder="1" applyAlignment="1">
      <alignment horizontal="center"/>
    </xf>
    <xf numFmtId="177" fontId="110" fillId="0" borderId="72" xfId="0" applyNumberFormat="1" applyFont="1" applyFill="1" applyBorder="1" applyAlignment="1">
      <alignment horizontal="center"/>
    </xf>
    <xf numFmtId="0" fontId="115" fillId="0" borderId="0" xfId="0" applyFont="1" applyFill="1" applyBorder="1" applyAlignment="1">
      <alignment horizontal="center" vertical="center"/>
    </xf>
    <xf numFmtId="0" fontId="116" fillId="0" borderId="0" xfId="0" applyFont="1" applyFill="1" applyAlignment="1"/>
    <xf numFmtId="0" fontId="90" fillId="0" borderId="61" xfId="0" applyFont="1" applyFill="1" applyBorder="1" applyAlignment="1">
      <alignment horizontal="center" vertical="center" wrapText="1"/>
    </xf>
    <xf numFmtId="0" fontId="47" fillId="0" borderId="94" xfId="0" applyFont="1" applyFill="1" applyBorder="1" applyAlignment="1">
      <alignment horizontal="center" vertical="center"/>
    </xf>
    <xf numFmtId="0" fontId="47" fillId="0" borderId="64" xfId="0" applyFont="1" applyFill="1" applyBorder="1" applyAlignment="1">
      <alignment horizontal="center" vertical="center"/>
    </xf>
    <xf numFmtId="0" fontId="47" fillId="0" borderId="65" xfId="0" applyFont="1" applyFill="1" applyBorder="1" applyAlignment="1">
      <alignment horizontal="center" vertical="center"/>
    </xf>
    <xf numFmtId="0" fontId="47" fillId="0" borderId="90" xfId="0" applyFont="1" applyFill="1" applyBorder="1" applyAlignment="1">
      <alignment horizontal="center" vertical="center"/>
    </xf>
    <xf numFmtId="0" fontId="47" fillId="0" borderId="63" xfId="0" applyFont="1" applyFill="1" applyBorder="1" applyAlignment="1">
      <alignment horizontal="center" vertical="center"/>
    </xf>
    <xf numFmtId="0" fontId="47" fillId="0" borderId="65" xfId="0" applyFont="1" applyFill="1" applyBorder="1" applyAlignment="1">
      <alignment horizontal="center" vertical="center" wrapText="1"/>
    </xf>
    <xf numFmtId="0" fontId="47" fillId="0" borderId="90" xfId="0" applyFont="1" applyFill="1" applyBorder="1" applyAlignment="1">
      <alignment horizontal="center" vertical="center" wrapText="1"/>
    </xf>
    <xf numFmtId="0" fontId="47" fillId="0" borderId="63" xfId="0" applyFont="1" applyFill="1" applyBorder="1" applyAlignment="1">
      <alignment horizontal="center" vertical="center" wrapText="1"/>
    </xf>
    <xf numFmtId="0" fontId="47" fillId="0" borderId="83" xfId="0" applyFont="1" applyFill="1" applyBorder="1" applyAlignment="1">
      <alignment horizontal="center" vertical="center"/>
    </xf>
    <xf numFmtId="0" fontId="47" fillId="0" borderId="0" xfId="0" applyFont="1" applyFill="1" applyAlignment="1">
      <alignment horizontal="center"/>
    </xf>
    <xf numFmtId="0" fontId="90" fillId="0" borderId="44" xfId="0" applyFont="1" applyFill="1" applyBorder="1" applyAlignment="1">
      <alignment horizontal="center" vertical="center" wrapText="1"/>
    </xf>
    <xf numFmtId="0" fontId="47" fillId="0" borderId="12" xfId="0" applyFont="1" applyFill="1" applyBorder="1" applyAlignment="1">
      <alignment horizontal="center" vertical="center"/>
    </xf>
    <xf numFmtId="185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center"/>
    </xf>
    <xf numFmtId="0" fontId="9" fillId="0" borderId="67" xfId="0" applyFont="1" applyFill="1" applyBorder="1" applyAlignment="1">
      <alignment horizontal="center" vertical="center"/>
    </xf>
    <xf numFmtId="0" fontId="114" fillId="0" borderId="44" xfId="0" applyFont="1" applyFill="1" applyBorder="1" applyAlignment="1">
      <alignment horizontal="center"/>
    </xf>
    <xf numFmtId="182" fontId="109" fillId="0" borderId="10" xfId="0" applyNumberFormat="1" applyFont="1" applyFill="1" applyBorder="1" applyAlignment="1"/>
    <xf numFmtId="182" fontId="109" fillId="0" borderId="2" xfId="0" applyNumberFormat="1" applyFont="1" applyFill="1" applyBorder="1" applyAlignment="1"/>
    <xf numFmtId="182" fontId="109" fillId="0" borderId="2" xfId="0" applyNumberFormat="1" applyFont="1" applyFill="1" applyBorder="1" applyAlignment="1">
      <alignment shrinkToFit="1"/>
    </xf>
    <xf numFmtId="177" fontId="109" fillId="0" borderId="2" xfId="0" applyNumberFormat="1" applyFont="1" applyFill="1" applyBorder="1" applyAlignment="1">
      <alignment shrinkToFit="1"/>
    </xf>
    <xf numFmtId="177" fontId="109" fillId="0" borderId="2" xfId="0" applyNumberFormat="1" applyFont="1" applyFill="1" applyBorder="1" applyAlignment="1"/>
    <xf numFmtId="177" fontId="109" fillId="0" borderId="67" xfId="0" applyNumberFormat="1" applyFont="1" applyFill="1" applyBorder="1" applyAlignment="1"/>
    <xf numFmtId="0" fontId="39" fillId="0" borderId="0" xfId="0" applyFont="1" applyFill="1" applyAlignment="1"/>
    <xf numFmtId="0" fontId="114" fillId="0" borderId="22" xfId="0" applyFont="1" applyFill="1" applyBorder="1" applyAlignment="1">
      <alignment horizontal="center"/>
    </xf>
    <xf numFmtId="182" fontId="109" fillId="0" borderId="7" xfId="0" applyNumberFormat="1" applyFont="1" applyFill="1" applyBorder="1" applyAlignment="1"/>
    <xf numFmtId="182" fontId="109" fillId="0" borderId="1" xfId="0" applyNumberFormat="1" applyFont="1" applyFill="1" applyBorder="1" applyAlignment="1"/>
    <xf numFmtId="182" fontId="109" fillId="0" borderId="1" xfId="0" applyNumberFormat="1" applyFont="1" applyFill="1" applyBorder="1" applyAlignment="1">
      <alignment shrinkToFit="1"/>
    </xf>
    <xf numFmtId="177" fontId="109" fillId="0" borderId="1" xfId="0" applyNumberFormat="1" applyFont="1" applyFill="1" applyBorder="1" applyAlignment="1">
      <alignment shrinkToFit="1"/>
    </xf>
    <xf numFmtId="0" fontId="114" fillId="0" borderId="45" xfId="0" applyFont="1" applyFill="1" applyBorder="1" applyAlignment="1">
      <alignment horizontal="center"/>
    </xf>
    <xf numFmtId="182" fontId="109" fillId="0" borderId="70" xfId="0" applyNumberFormat="1" applyFont="1" applyFill="1" applyBorder="1" applyAlignment="1">
      <alignment shrinkToFit="1"/>
    </xf>
    <xf numFmtId="177" fontId="109" fillId="0" borderId="46" xfId="0" applyNumberFormat="1" applyFont="1" applyFill="1" applyBorder="1" applyAlignment="1">
      <alignment shrinkToFit="1"/>
    </xf>
    <xf numFmtId="177" fontId="109" fillId="0" borderId="69" xfId="0" applyNumberFormat="1" applyFont="1" applyFill="1" applyBorder="1" applyAlignment="1">
      <alignment shrinkToFit="1"/>
    </xf>
    <xf numFmtId="0" fontId="33" fillId="0" borderId="0" xfId="0" applyFont="1" applyFill="1" applyAlignment="1"/>
    <xf numFmtId="0" fontId="90" fillId="0" borderId="0" xfId="0" applyFont="1" applyFill="1" applyBorder="1" applyAlignment="1"/>
    <xf numFmtId="185" fontId="9" fillId="0" borderId="0" xfId="0" applyNumberFormat="1" applyFont="1" applyFill="1" applyBorder="1" applyAlignment="1"/>
    <xf numFmtId="182" fontId="9" fillId="0" borderId="0" xfId="0" applyNumberFormat="1" applyFont="1" applyFill="1" applyAlignment="1"/>
    <xf numFmtId="0" fontId="90" fillId="0" borderId="0" xfId="0" applyFont="1" applyFill="1" applyAlignment="1">
      <alignment horizontal="center"/>
    </xf>
    <xf numFmtId="0" fontId="114" fillId="0" borderId="0" xfId="0" applyFont="1" applyFill="1" applyAlignment="1">
      <alignment horizontal="left"/>
    </xf>
    <xf numFmtId="0" fontId="90" fillId="0" borderId="0" xfId="0" applyFont="1" applyFill="1" applyAlignment="1"/>
    <xf numFmtId="0" fontId="47" fillId="0" borderId="0" xfId="0" applyFont="1" applyFill="1" applyAlignment="1"/>
    <xf numFmtId="185" fontId="47" fillId="0" borderId="0" xfId="0" applyNumberFormat="1" applyFont="1" applyFill="1" applyAlignment="1"/>
    <xf numFmtId="0" fontId="117" fillId="0" borderId="0" xfId="0" applyFont="1" applyFill="1" applyAlignment="1">
      <alignment horizontal="center"/>
    </xf>
    <xf numFmtId="185" fontId="9" fillId="0" borderId="0" xfId="0" applyNumberFormat="1" applyFont="1" applyFill="1" applyAlignment="1"/>
    <xf numFmtId="0" fontId="120" fillId="0" borderId="0" xfId="0" applyFont="1" applyFill="1" applyBorder="1" applyAlignment="1">
      <alignment horizontal="center" vertical="center"/>
    </xf>
    <xf numFmtId="0" fontId="0" fillId="0" borderId="61" xfId="0" applyFont="1" applyFill="1" applyBorder="1" applyAlignment="1">
      <alignment horizontal="center" vertical="center"/>
    </xf>
    <xf numFmtId="0" fontId="117" fillId="0" borderId="65" xfId="0" applyFont="1" applyFill="1" applyBorder="1" applyAlignment="1">
      <alignment horizontal="center"/>
    </xf>
    <xf numFmtId="0" fontId="117" fillId="0" borderId="90" xfId="0" applyFont="1" applyFill="1" applyBorder="1" applyAlignment="1">
      <alignment horizontal="center"/>
    </xf>
    <xf numFmtId="0" fontId="117" fillId="0" borderId="63" xfId="0" applyFont="1" applyFill="1" applyBorder="1" applyAlignment="1">
      <alignment horizontal="center"/>
    </xf>
    <xf numFmtId="0" fontId="9" fillId="0" borderId="64" xfId="0" applyFont="1" applyFill="1" applyBorder="1" applyAlignment="1">
      <alignment horizontal="center" vertical="center" wrapText="1"/>
    </xf>
    <xf numFmtId="0" fontId="36" fillId="0" borderId="64" xfId="0" applyFont="1" applyFill="1" applyBorder="1" applyAlignment="1">
      <alignment horizontal="center" vertical="center" wrapText="1"/>
    </xf>
    <xf numFmtId="0" fontId="0" fillId="0" borderId="64" xfId="0" applyFont="1" applyFill="1" applyBorder="1" applyAlignment="1">
      <alignment horizontal="center" vertical="center"/>
    </xf>
    <xf numFmtId="0" fontId="9" fillId="0" borderId="92" xfId="0" applyFont="1" applyFill="1" applyBorder="1" applyAlignment="1">
      <alignment horizontal="center" vertical="center" wrapText="1"/>
    </xf>
    <xf numFmtId="0" fontId="39" fillId="0" borderId="44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79" xfId="0" applyFont="1" applyFill="1" applyBorder="1" applyAlignment="1">
      <alignment horizontal="center" vertical="center" wrapText="1"/>
    </xf>
    <xf numFmtId="0" fontId="36" fillId="0" borderId="44" xfId="0" applyFont="1" applyFill="1" applyBorder="1" applyAlignment="1">
      <alignment horizontal="center"/>
    </xf>
    <xf numFmtId="182" fontId="121" fillId="0" borderId="2" xfId="0" applyNumberFormat="1" applyFont="1" applyFill="1" applyBorder="1" applyAlignment="1">
      <alignment horizontal="center" shrinkToFit="1"/>
    </xf>
    <xf numFmtId="177" fontId="121" fillId="0" borderId="2" xfId="0" applyNumberFormat="1" applyFont="1" applyFill="1" applyBorder="1" applyAlignment="1">
      <alignment horizontal="center" shrinkToFit="1"/>
    </xf>
    <xf numFmtId="177" fontId="121" fillId="0" borderId="67" xfId="0" applyNumberFormat="1" applyFont="1" applyFill="1" applyBorder="1" applyAlignment="1">
      <alignment horizontal="center" shrinkToFit="1"/>
    </xf>
    <xf numFmtId="186" fontId="121" fillId="0" borderId="2" xfId="0" applyNumberFormat="1" applyFont="1" applyFill="1" applyBorder="1" applyAlignment="1">
      <alignment horizontal="center" shrinkToFit="1"/>
    </xf>
    <xf numFmtId="0" fontId="36" fillId="0" borderId="45" xfId="0" applyFont="1" applyFill="1" applyBorder="1" applyAlignment="1">
      <alignment horizontal="center"/>
    </xf>
    <xf numFmtId="182" fontId="121" fillId="0" borderId="46" xfId="0" applyNumberFormat="1" applyFont="1" applyFill="1" applyBorder="1" applyAlignment="1">
      <alignment horizontal="center" shrinkToFit="1"/>
    </xf>
    <xf numFmtId="177" fontId="121" fillId="0" borderId="46" xfId="0" applyNumberFormat="1" applyFont="1" applyFill="1" applyBorder="1" applyAlignment="1">
      <alignment horizontal="center" shrinkToFit="1"/>
    </xf>
    <xf numFmtId="186" fontId="121" fillId="0" borderId="46" xfId="0" applyNumberFormat="1" applyFont="1" applyFill="1" applyBorder="1" applyAlignment="1">
      <alignment horizontal="center" shrinkToFit="1"/>
    </xf>
    <xf numFmtId="177" fontId="121" fillId="0" borderId="69" xfId="0" applyNumberFormat="1" applyFont="1" applyFill="1" applyBorder="1" applyAlignment="1">
      <alignment horizontal="center" shrinkToFit="1"/>
    </xf>
    <xf numFmtId="177" fontId="0" fillId="0" borderId="0" xfId="0" applyNumberFormat="1" applyFill="1" applyAlignment="1"/>
    <xf numFmtId="0" fontId="90" fillId="0" borderId="4" xfId="0" applyFont="1" applyFill="1" applyBorder="1" applyAlignment="1"/>
    <xf numFmtId="0" fontId="0" fillId="0" borderId="4" xfId="0" applyFill="1" applyBorder="1" applyAlignment="1">
      <alignment horizontal="right"/>
    </xf>
    <xf numFmtId="0" fontId="122" fillId="0" borderId="4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90" fillId="0" borderId="9" xfId="0" applyFont="1" applyFill="1" applyBorder="1" applyAlignment="1"/>
    <xf numFmtId="0" fontId="0" fillId="0" borderId="9" xfId="0" applyFill="1" applyBorder="1" applyAlignment="1"/>
    <xf numFmtId="0" fontId="0" fillId="0" borderId="9" xfId="0" applyFill="1" applyBorder="1" applyAlignment="1">
      <alignment horizontal="right"/>
    </xf>
    <xf numFmtId="177" fontId="122" fillId="0" borderId="9" xfId="0" applyNumberFormat="1" applyFont="1" applyFill="1" applyBorder="1" applyAlignment="1">
      <alignment horizontal="left"/>
    </xf>
    <xf numFmtId="177" fontId="0" fillId="0" borderId="9" xfId="0" applyNumberFormat="1" applyFill="1" applyBorder="1" applyAlignment="1">
      <alignment horizontal="left"/>
    </xf>
    <xf numFmtId="2" fontId="122" fillId="0" borderId="9" xfId="0" applyNumberFormat="1" applyFont="1" applyFill="1" applyBorder="1" applyAlignment="1">
      <alignment horizontal="left"/>
    </xf>
    <xf numFmtId="2" fontId="0" fillId="0" borderId="9" xfId="0" applyNumberFormat="1" applyFill="1" applyBorder="1" applyAlignment="1">
      <alignment horizontal="left"/>
    </xf>
    <xf numFmtId="0" fontId="39" fillId="0" borderId="9" xfId="0" applyFont="1" applyFill="1" applyBorder="1" applyAlignment="1">
      <alignment horizontal="center"/>
    </xf>
  </cellXfs>
  <cellStyles count="4">
    <cellStyle name="百分比" xfId="1" builtinId="5"/>
    <cellStyle name="常规" xfId="0" builtinId="0"/>
    <cellStyle name="常规 2" xfId="3"/>
    <cellStyle name="常规_装璜销售金额统计表" xfId="2"/>
  </cellStyles>
  <dxfs count="4"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41</xdr:row>
      <xdr:rowOff>123825</xdr:rowOff>
    </xdr:from>
    <xdr:to>
      <xdr:col>4</xdr:col>
      <xdr:colOff>76200</xdr:colOff>
      <xdr:row>42</xdr:row>
      <xdr:rowOff>133350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067050" y="54292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76200</xdr:colOff>
      <xdr:row>53</xdr:row>
      <xdr:rowOff>9525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3067050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41</xdr:row>
      <xdr:rowOff>57150</xdr:rowOff>
    </xdr:from>
    <xdr:to>
      <xdr:col>4</xdr:col>
      <xdr:colOff>76200</xdr:colOff>
      <xdr:row>42</xdr:row>
      <xdr:rowOff>66675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067050" y="53625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42</xdr:row>
      <xdr:rowOff>104775</xdr:rowOff>
    </xdr:from>
    <xdr:to>
      <xdr:col>4</xdr:col>
      <xdr:colOff>76200</xdr:colOff>
      <xdr:row>43</xdr:row>
      <xdr:rowOff>104775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3067050" y="5600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76200</xdr:colOff>
      <xdr:row>53</xdr:row>
      <xdr:rowOff>9525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3067050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76200</xdr:colOff>
      <xdr:row>53</xdr:row>
      <xdr:rowOff>9525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3067050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76200</xdr:colOff>
      <xdr:row>53</xdr:row>
      <xdr:rowOff>9525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3067050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41</xdr:row>
      <xdr:rowOff>161925</xdr:rowOff>
    </xdr:from>
    <xdr:to>
      <xdr:col>4</xdr:col>
      <xdr:colOff>76200</xdr:colOff>
      <xdr:row>42</xdr:row>
      <xdr:rowOff>152400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3067050" y="54673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42</xdr:row>
      <xdr:rowOff>152400</xdr:rowOff>
    </xdr:from>
    <xdr:to>
      <xdr:col>4</xdr:col>
      <xdr:colOff>76200</xdr:colOff>
      <xdr:row>43</xdr:row>
      <xdr:rowOff>152400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3067050" y="56483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76200</xdr:colOff>
      <xdr:row>53</xdr:row>
      <xdr:rowOff>9525</xdr:rowOff>
    </xdr:to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3067050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76200</xdr:colOff>
      <xdr:row>53</xdr:row>
      <xdr:rowOff>9525</xdr:rowOff>
    </xdr:to>
    <xdr:sp macro="" textlink="">
      <xdr:nvSpPr>
        <xdr:cNvPr id="12" name="Text Box 11"/>
        <xdr:cNvSpPr txBox="1">
          <a:spLocks noChangeArrowheads="1"/>
        </xdr:cNvSpPr>
      </xdr:nvSpPr>
      <xdr:spPr bwMode="auto">
        <a:xfrm>
          <a:off x="3067050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76200</xdr:colOff>
      <xdr:row>53</xdr:row>
      <xdr:rowOff>9525</xdr:rowOff>
    </xdr:to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3067050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76200</xdr:colOff>
      <xdr:row>53</xdr:row>
      <xdr:rowOff>9525</xdr:rowOff>
    </xdr:to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3067050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76200</xdr:colOff>
      <xdr:row>53</xdr:row>
      <xdr:rowOff>9525</xdr:rowOff>
    </xdr:to>
    <xdr:sp macro="" textlink="">
      <xdr:nvSpPr>
        <xdr:cNvPr id="15" name="Text Box 14"/>
        <xdr:cNvSpPr txBox="1">
          <a:spLocks noChangeArrowheads="1"/>
        </xdr:cNvSpPr>
      </xdr:nvSpPr>
      <xdr:spPr bwMode="auto">
        <a:xfrm>
          <a:off x="3067050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53</xdr:row>
      <xdr:rowOff>152400</xdr:rowOff>
    </xdr:from>
    <xdr:to>
      <xdr:col>4</xdr:col>
      <xdr:colOff>76200</xdr:colOff>
      <xdr:row>54</xdr:row>
      <xdr:rowOff>161925</xdr:rowOff>
    </xdr:to>
    <xdr:sp macro="" textlink="">
      <xdr:nvSpPr>
        <xdr:cNvPr id="16" name="Text Box 15"/>
        <xdr:cNvSpPr txBox="1">
          <a:spLocks noChangeArrowheads="1"/>
        </xdr:cNvSpPr>
      </xdr:nvSpPr>
      <xdr:spPr bwMode="auto">
        <a:xfrm>
          <a:off x="3067050" y="74104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56</xdr:row>
      <xdr:rowOff>123825</xdr:rowOff>
    </xdr:from>
    <xdr:to>
      <xdr:col>4</xdr:col>
      <xdr:colOff>76200</xdr:colOff>
      <xdr:row>57</xdr:row>
      <xdr:rowOff>133350</xdr:rowOff>
    </xdr:to>
    <xdr:sp macro="" textlink="">
      <xdr:nvSpPr>
        <xdr:cNvPr id="17" name="Text Box 16"/>
        <xdr:cNvSpPr txBox="1">
          <a:spLocks noChangeArrowheads="1"/>
        </xdr:cNvSpPr>
      </xdr:nvSpPr>
      <xdr:spPr bwMode="auto">
        <a:xfrm>
          <a:off x="3067050" y="79629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54</xdr:row>
      <xdr:rowOff>152400</xdr:rowOff>
    </xdr:from>
    <xdr:to>
      <xdr:col>4</xdr:col>
      <xdr:colOff>76200</xdr:colOff>
      <xdr:row>55</xdr:row>
      <xdr:rowOff>152400</xdr:rowOff>
    </xdr:to>
    <xdr:sp macro="" textlink="">
      <xdr:nvSpPr>
        <xdr:cNvPr id="18" name="Text Box 17"/>
        <xdr:cNvSpPr txBox="1">
          <a:spLocks noChangeArrowheads="1"/>
        </xdr:cNvSpPr>
      </xdr:nvSpPr>
      <xdr:spPr bwMode="auto">
        <a:xfrm>
          <a:off x="3067050" y="76104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55</xdr:row>
      <xdr:rowOff>152400</xdr:rowOff>
    </xdr:from>
    <xdr:to>
      <xdr:col>4</xdr:col>
      <xdr:colOff>76200</xdr:colOff>
      <xdr:row>56</xdr:row>
      <xdr:rowOff>152400</xdr:rowOff>
    </xdr:to>
    <xdr:sp macro="" textlink="">
      <xdr:nvSpPr>
        <xdr:cNvPr id="19" name="Text Box 18"/>
        <xdr:cNvSpPr txBox="1">
          <a:spLocks noChangeArrowheads="1"/>
        </xdr:cNvSpPr>
      </xdr:nvSpPr>
      <xdr:spPr bwMode="auto">
        <a:xfrm>
          <a:off x="3067050" y="78009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56</xdr:row>
      <xdr:rowOff>152400</xdr:rowOff>
    </xdr:from>
    <xdr:to>
      <xdr:col>4</xdr:col>
      <xdr:colOff>76200</xdr:colOff>
      <xdr:row>57</xdr:row>
      <xdr:rowOff>152400</xdr:rowOff>
    </xdr:to>
    <xdr:sp macro="" textlink="">
      <xdr:nvSpPr>
        <xdr:cNvPr id="20" name="Text Box 19"/>
        <xdr:cNvSpPr txBox="1">
          <a:spLocks noChangeArrowheads="1"/>
        </xdr:cNvSpPr>
      </xdr:nvSpPr>
      <xdr:spPr bwMode="auto">
        <a:xfrm>
          <a:off x="3067050" y="79914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57</xdr:row>
      <xdr:rowOff>152400</xdr:rowOff>
    </xdr:from>
    <xdr:to>
      <xdr:col>4</xdr:col>
      <xdr:colOff>76200</xdr:colOff>
      <xdr:row>58</xdr:row>
      <xdr:rowOff>152400</xdr:rowOff>
    </xdr:to>
    <xdr:sp macro="" textlink="">
      <xdr:nvSpPr>
        <xdr:cNvPr id="21" name="Text Box 20"/>
        <xdr:cNvSpPr txBox="1">
          <a:spLocks noChangeArrowheads="1"/>
        </xdr:cNvSpPr>
      </xdr:nvSpPr>
      <xdr:spPr bwMode="auto">
        <a:xfrm>
          <a:off x="3067050" y="81819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60</xdr:row>
      <xdr:rowOff>152400</xdr:rowOff>
    </xdr:from>
    <xdr:to>
      <xdr:col>4</xdr:col>
      <xdr:colOff>76200</xdr:colOff>
      <xdr:row>61</xdr:row>
      <xdr:rowOff>152400</xdr:rowOff>
    </xdr:to>
    <xdr:sp macro="" textlink="">
      <xdr:nvSpPr>
        <xdr:cNvPr id="22" name="Text Box 21"/>
        <xdr:cNvSpPr txBox="1">
          <a:spLocks noChangeArrowheads="1"/>
        </xdr:cNvSpPr>
      </xdr:nvSpPr>
      <xdr:spPr bwMode="auto">
        <a:xfrm>
          <a:off x="3067050" y="87534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54</xdr:row>
      <xdr:rowOff>161925</xdr:rowOff>
    </xdr:from>
    <xdr:to>
      <xdr:col>4</xdr:col>
      <xdr:colOff>76200</xdr:colOff>
      <xdr:row>55</xdr:row>
      <xdr:rowOff>152400</xdr:rowOff>
    </xdr:to>
    <xdr:sp macro="" textlink="">
      <xdr:nvSpPr>
        <xdr:cNvPr id="23" name="Text Box 22"/>
        <xdr:cNvSpPr txBox="1">
          <a:spLocks noChangeArrowheads="1"/>
        </xdr:cNvSpPr>
      </xdr:nvSpPr>
      <xdr:spPr bwMode="auto">
        <a:xfrm>
          <a:off x="3067050" y="7620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55</xdr:row>
      <xdr:rowOff>152400</xdr:rowOff>
    </xdr:from>
    <xdr:to>
      <xdr:col>4</xdr:col>
      <xdr:colOff>76200</xdr:colOff>
      <xdr:row>56</xdr:row>
      <xdr:rowOff>152400</xdr:rowOff>
    </xdr:to>
    <xdr:sp macro="" textlink="">
      <xdr:nvSpPr>
        <xdr:cNvPr id="24" name="Text Box 23"/>
        <xdr:cNvSpPr txBox="1">
          <a:spLocks noChangeArrowheads="1"/>
        </xdr:cNvSpPr>
      </xdr:nvSpPr>
      <xdr:spPr bwMode="auto">
        <a:xfrm>
          <a:off x="3067050" y="78009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56</xdr:row>
      <xdr:rowOff>152400</xdr:rowOff>
    </xdr:from>
    <xdr:to>
      <xdr:col>4</xdr:col>
      <xdr:colOff>76200</xdr:colOff>
      <xdr:row>57</xdr:row>
      <xdr:rowOff>152400</xdr:rowOff>
    </xdr:to>
    <xdr:sp macro="" textlink="">
      <xdr:nvSpPr>
        <xdr:cNvPr id="25" name="Text Box 24"/>
        <xdr:cNvSpPr txBox="1">
          <a:spLocks noChangeArrowheads="1"/>
        </xdr:cNvSpPr>
      </xdr:nvSpPr>
      <xdr:spPr bwMode="auto">
        <a:xfrm>
          <a:off x="3067050" y="79914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57</xdr:row>
      <xdr:rowOff>152400</xdr:rowOff>
    </xdr:from>
    <xdr:to>
      <xdr:col>4</xdr:col>
      <xdr:colOff>76200</xdr:colOff>
      <xdr:row>58</xdr:row>
      <xdr:rowOff>152400</xdr:rowOff>
    </xdr:to>
    <xdr:sp macro="" textlink="">
      <xdr:nvSpPr>
        <xdr:cNvPr id="26" name="Text Box 25"/>
        <xdr:cNvSpPr txBox="1">
          <a:spLocks noChangeArrowheads="1"/>
        </xdr:cNvSpPr>
      </xdr:nvSpPr>
      <xdr:spPr bwMode="auto">
        <a:xfrm>
          <a:off x="3067050" y="81819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60</xdr:row>
      <xdr:rowOff>152400</xdr:rowOff>
    </xdr:from>
    <xdr:to>
      <xdr:col>4</xdr:col>
      <xdr:colOff>76200</xdr:colOff>
      <xdr:row>61</xdr:row>
      <xdr:rowOff>152400</xdr:rowOff>
    </xdr:to>
    <xdr:sp macro="" textlink="">
      <xdr:nvSpPr>
        <xdr:cNvPr id="27" name="Text Box 26"/>
        <xdr:cNvSpPr txBox="1">
          <a:spLocks noChangeArrowheads="1"/>
        </xdr:cNvSpPr>
      </xdr:nvSpPr>
      <xdr:spPr bwMode="auto">
        <a:xfrm>
          <a:off x="3067050" y="87534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56</xdr:row>
      <xdr:rowOff>123825</xdr:rowOff>
    </xdr:from>
    <xdr:to>
      <xdr:col>4</xdr:col>
      <xdr:colOff>76200</xdr:colOff>
      <xdr:row>57</xdr:row>
      <xdr:rowOff>133350</xdr:rowOff>
    </xdr:to>
    <xdr:sp macro="" textlink="">
      <xdr:nvSpPr>
        <xdr:cNvPr id="28" name="Text Box 27"/>
        <xdr:cNvSpPr txBox="1">
          <a:spLocks noChangeArrowheads="1"/>
        </xdr:cNvSpPr>
      </xdr:nvSpPr>
      <xdr:spPr bwMode="auto">
        <a:xfrm>
          <a:off x="3067050" y="79629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56</xdr:row>
      <xdr:rowOff>123825</xdr:rowOff>
    </xdr:from>
    <xdr:to>
      <xdr:col>4</xdr:col>
      <xdr:colOff>76200</xdr:colOff>
      <xdr:row>57</xdr:row>
      <xdr:rowOff>133350</xdr:rowOff>
    </xdr:to>
    <xdr:sp macro="" textlink="">
      <xdr:nvSpPr>
        <xdr:cNvPr id="29" name="Text Box 28"/>
        <xdr:cNvSpPr txBox="1">
          <a:spLocks noChangeArrowheads="1"/>
        </xdr:cNvSpPr>
      </xdr:nvSpPr>
      <xdr:spPr bwMode="auto">
        <a:xfrm>
          <a:off x="3067050" y="79629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56</xdr:row>
      <xdr:rowOff>123825</xdr:rowOff>
    </xdr:from>
    <xdr:to>
      <xdr:col>4</xdr:col>
      <xdr:colOff>76200</xdr:colOff>
      <xdr:row>57</xdr:row>
      <xdr:rowOff>133350</xdr:rowOff>
    </xdr:to>
    <xdr:sp macro="" textlink="">
      <xdr:nvSpPr>
        <xdr:cNvPr id="30" name="Text Box 29"/>
        <xdr:cNvSpPr txBox="1">
          <a:spLocks noChangeArrowheads="1"/>
        </xdr:cNvSpPr>
      </xdr:nvSpPr>
      <xdr:spPr bwMode="auto">
        <a:xfrm>
          <a:off x="3067050" y="79629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57</xdr:row>
      <xdr:rowOff>123825</xdr:rowOff>
    </xdr:from>
    <xdr:to>
      <xdr:col>4</xdr:col>
      <xdr:colOff>76200</xdr:colOff>
      <xdr:row>58</xdr:row>
      <xdr:rowOff>133350</xdr:rowOff>
    </xdr:to>
    <xdr:sp macro="" textlink="">
      <xdr:nvSpPr>
        <xdr:cNvPr id="31" name="Text Box 30"/>
        <xdr:cNvSpPr txBox="1">
          <a:spLocks noChangeArrowheads="1"/>
        </xdr:cNvSpPr>
      </xdr:nvSpPr>
      <xdr:spPr bwMode="auto">
        <a:xfrm>
          <a:off x="3067050" y="81534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58</xdr:row>
      <xdr:rowOff>123825</xdr:rowOff>
    </xdr:from>
    <xdr:to>
      <xdr:col>4</xdr:col>
      <xdr:colOff>76200</xdr:colOff>
      <xdr:row>59</xdr:row>
      <xdr:rowOff>133350</xdr:rowOff>
    </xdr:to>
    <xdr:sp macro="" textlink="">
      <xdr:nvSpPr>
        <xdr:cNvPr id="32" name="Text Box 31"/>
        <xdr:cNvSpPr txBox="1">
          <a:spLocks noChangeArrowheads="1"/>
        </xdr:cNvSpPr>
      </xdr:nvSpPr>
      <xdr:spPr bwMode="auto">
        <a:xfrm>
          <a:off x="3067050" y="83439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56</xdr:row>
      <xdr:rowOff>152400</xdr:rowOff>
    </xdr:from>
    <xdr:to>
      <xdr:col>4</xdr:col>
      <xdr:colOff>76200</xdr:colOff>
      <xdr:row>57</xdr:row>
      <xdr:rowOff>152400</xdr:rowOff>
    </xdr:to>
    <xdr:sp macro="" textlink="">
      <xdr:nvSpPr>
        <xdr:cNvPr id="33" name="Text Box 32"/>
        <xdr:cNvSpPr txBox="1">
          <a:spLocks noChangeArrowheads="1"/>
        </xdr:cNvSpPr>
      </xdr:nvSpPr>
      <xdr:spPr bwMode="auto">
        <a:xfrm>
          <a:off x="3067050" y="79914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57</xdr:row>
      <xdr:rowOff>152400</xdr:rowOff>
    </xdr:from>
    <xdr:to>
      <xdr:col>4</xdr:col>
      <xdr:colOff>76200</xdr:colOff>
      <xdr:row>58</xdr:row>
      <xdr:rowOff>152400</xdr:rowOff>
    </xdr:to>
    <xdr:sp macro="" textlink="">
      <xdr:nvSpPr>
        <xdr:cNvPr id="34" name="Text Box 33"/>
        <xdr:cNvSpPr txBox="1">
          <a:spLocks noChangeArrowheads="1"/>
        </xdr:cNvSpPr>
      </xdr:nvSpPr>
      <xdr:spPr bwMode="auto">
        <a:xfrm>
          <a:off x="3067050" y="81819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58</xdr:row>
      <xdr:rowOff>152400</xdr:rowOff>
    </xdr:from>
    <xdr:to>
      <xdr:col>4</xdr:col>
      <xdr:colOff>76200</xdr:colOff>
      <xdr:row>59</xdr:row>
      <xdr:rowOff>152400</xdr:rowOff>
    </xdr:to>
    <xdr:sp macro="" textlink="">
      <xdr:nvSpPr>
        <xdr:cNvPr id="35" name="Text Box 34"/>
        <xdr:cNvSpPr txBox="1">
          <a:spLocks noChangeArrowheads="1"/>
        </xdr:cNvSpPr>
      </xdr:nvSpPr>
      <xdr:spPr bwMode="auto">
        <a:xfrm>
          <a:off x="3067050" y="83724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56</xdr:row>
      <xdr:rowOff>161925</xdr:rowOff>
    </xdr:from>
    <xdr:to>
      <xdr:col>4</xdr:col>
      <xdr:colOff>76200</xdr:colOff>
      <xdr:row>57</xdr:row>
      <xdr:rowOff>152400</xdr:rowOff>
    </xdr:to>
    <xdr:sp macro="" textlink="">
      <xdr:nvSpPr>
        <xdr:cNvPr id="36" name="Text Box 35"/>
        <xdr:cNvSpPr txBox="1">
          <a:spLocks noChangeArrowheads="1"/>
        </xdr:cNvSpPr>
      </xdr:nvSpPr>
      <xdr:spPr bwMode="auto">
        <a:xfrm>
          <a:off x="3067050" y="80010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57</xdr:row>
      <xdr:rowOff>152400</xdr:rowOff>
    </xdr:from>
    <xdr:to>
      <xdr:col>4</xdr:col>
      <xdr:colOff>76200</xdr:colOff>
      <xdr:row>58</xdr:row>
      <xdr:rowOff>152400</xdr:rowOff>
    </xdr:to>
    <xdr:sp macro="" textlink="">
      <xdr:nvSpPr>
        <xdr:cNvPr id="37" name="Text Box 36"/>
        <xdr:cNvSpPr txBox="1">
          <a:spLocks noChangeArrowheads="1"/>
        </xdr:cNvSpPr>
      </xdr:nvSpPr>
      <xdr:spPr bwMode="auto">
        <a:xfrm>
          <a:off x="3067050" y="81819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58</xdr:row>
      <xdr:rowOff>152400</xdr:rowOff>
    </xdr:from>
    <xdr:to>
      <xdr:col>4</xdr:col>
      <xdr:colOff>76200</xdr:colOff>
      <xdr:row>59</xdr:row>
      <xdr:rowOff>152400</xdr:rowOff>
    </xdr:to>
    <xdr:sp macro="" textlink="">
      <xdr:nvSpPr>
        <xdr:cNvPr id="38" name="Text Box 37"/>
        <xdr:cNvSpPr txBox="1">
          <a:spLocks noChangeArrowheads="1"/>
        </xdr:cNvSpPr>
      </xdr:nvSpPr>
      <xdr:spPr bwMode="auto">
        <a:xfrm>
          <a:off x="3067050" y="83724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58</xdr:row>
      <xdr:rowOff>123825</xdr:rowOff>
    </xdr:from>
    <xdr:to>
      <xdr:col>4</xdr:col>
      <xdr:colOff>76200</xdr:colOff>
      <xdr:row>59</xdr:row>
      <xdr:rowOff>133350</xdr:rowOff>
    </xdr:to>
    <xdr:sp macro="" textlink="">
      <xdr:nvSpPr>
        <xdr:cNvPr id="39" name="Text Box 38"/>
        <xdr:cNvSpPr txBox="1">
          <a:spLocks noChangeArrowheads="1"/>
        </xdr:cNvSpPr>
      </xdr:nvSpPr>
      <xdr:spPr bwMode="auto">
        <a:xfrm>
          <a:off x="3067050" y="83439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58</xdr:row>
      <xdr:rowOff>123825</xdr:rowOff>
    </xdr:from>
    <xdr:to>
      <xdr:col>4</xdr:col>
      <xdr:colOff>76200</xdr:colOff>
      <xdr:row>59</xdr:row>
      <xdr:rowOff>133350</xdr:rowOff>
    </xdr:to>
    <xdr:sp macro="" textlink="">
      <xdr:nvSpPr>
        <xdr:cNvPr id="40" name="Text Box 39"/>
        <xdr:cNvSpPr txBox="1">
          <a:spLocks noChangeArrowheads="1"/>
        </xdr:cNvSpPr>
      </xdr:nvSpPr>
      <xdr:spPr bwMode="auto">
        <a:xfrm>
          <a:off x="3067050" y="83439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42</xdr:row>
      <xdr:rowOff>104775</xdr:rowOff>
    </xdr:from>
    <xdr:to>
      <xdr:col>5</xdr:col>
      <xdr:colOff>76200</xdr:colOff>
      <xdr:row>43</xdr:row>
      <xdr:rowOff>104775</xdr:rowOff>
    </xdr:to>
    <xdr:sp macro="" textlink="">
      <xdr:nvSpPr>
        <xdr:cNvPr id="41" name="Text Box 41"/>
        <xdr:cNvSpPr txBox="1">
          <a:spLocks noChangeArrowheads="1"/>
        </xdr:cNvSpPr>
      </xdr:nvSpPr>
      <xdr:spPr bwMode="auto">
        <a:xfrm>
          <a:off x="3800475" y="5600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76200</xdr:colOff>
      <xdr:row>53</xdr:row>
      <xdr:rowOff>9525</xdr:rowOff>
    </xdr:to>
    <xdr:sp macro="" textlink="">
      <xdr:nvSpPr>
        <xdr:cNvPr id="42" name="Text Box 47"/>
        <xdr:cNvSpPr txBox="1">
          <a:spLocks noChangeArrowheads="1"/>
        </xdr:cNvSpPr>
      </xdr:nvSpPr>
      <xdr:spPr bwMode="auto">
        <a:xfrm>
          <a:off x="5267325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42</xdr:row>
      <xdr:rowOff>104775</xdr:rowOff>
    </xdr:from>
    <xdr:to>
      <xdr:col>7</xdr:col>
      <xdr:colOff>76200</xdr:colOff>
      <xdr:row>43</xdr:row>
      <xdr:rowOff>104775</xdr:rowOff>
    </xdr:to>
    <xdr:sp macro="" textlink="">
      <xdr:nvSpPr>
        <xdr:cNvPr id="43" name="Text Box 48"/>
        <xdr:cNvSpPr txBox="1">
          <a:spLocks noChangeArrowheads="1"/>
        </xdr:cNvSpPr>
      </xdr:nvSpPr>
      <xdr:spPr bwMode="auto">
        <a:xfrm>
          <a:off x="5267325" y="56007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76200</xdr:colOff>
      <xdr:row>53</xdr:row>
      <xdr:rowOff>9525</xdr:rowOff>
    </xdr:to>
    <xdr:sp macro="" textlink="">
      <xdr:nvSpPr>
        <xdr:cNvPr id="44" name="Text Box 49"/>
        <xdr:cNvSpPr txBox="1">
          <a:spLocks noChangeArrowheads="1"/>
        </xdr:cNvSpPr>
      </xdr:nvSpPr>
      <xdr:spPr bwMode="auto">
        <a:xfrm>
          <a:off x="5267325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42</xdr:row>
      <xdr:rowOff>152400</xdr:rowOff>
    </xdr:from>
    <xdr:to>
      <xdr:col>7</xdr:col>
      <xdr:colOff>76200</xdr:colOff>
      <xdr:row>43</xdr:row>
      <xdr:rowOff>152400</xdr:rowOff>
    </xdr:to>
    <xdr:sp macro="" textlink="">
      <xdr:nvSpPr>
        <xdr:cNvPr id="45" name="Text Box 50"/>
        <xdr:cNvSpPr txBox="1">
          <a:spLocks noChangeArrowheads="1"/>
        </xdr:cNvSpPr>
      </xdr:nvSpPr>
      <xdr:spPr bwMode="auto">
        <a:xfrm>
          <a:off x="5267325" y="56483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76200</xdr:colOff>
      <xdr:row>53</xdr:row>
      <xdr:rowOff>9525</xdr:rowOff>
    </xdr:to>
    <xdr:sp macro="" textlink="">
      <xdr:nvSpPr>
        <xdr:cNvPr id="46" name="Text Box 51"/>
        <xdr:cNvSpPr txBox="1">
          <a:spLocks noChangeArrowheads="1"/>
        </xdr:cNvSpPr>
      </xdr:nvSpPr>
      <xdr:spPr bwMode="auto">
        <a:xfrm>
          <a:off x="5267325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76200</xdr:colOff>
      <xdr:row>53</xdr:row>
      <xdr:rowOff>9525</xdr:rowOff>
    </xdr:to>
    <xdr:sp macro="" textlink="">
      <xdr:nvSpPr>
        <xdr:cNvPr id="47" name="Text Box 52"/>
        <xdr:cNvSpPr txBox="1">
          <a:spLocks noChangeArrowheads="1"/>
        </xdr:cNvSpPr>
      </xdr:nvSpPr>
      <xdr:spPr bwMode="auto">
        <a:xfrm>
          <a:off x="5267325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76200</xdr:colOff>
      <xdr:row>53</xdr:row>
      <xdr:rowOff>9525</xdr:rowOff>
    </xdr:to>
    <xdr:sp macro="" textlink="">
      <xdr:nvSpPr>
        <xdr:cNvPr id="48" name="Text Box 53"/>
        <xdr:cNvSpPr txBox="1">
          <a:spLocks noChangeArrowheads="1"/>
        </xdr:cNvSpPr>
      </xdr:nvSpPr>
      <xdr:spPr bwMode="auto">
        <a:xfrm>
          <a:off x="5267325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180975</xdr:colOff>
      <xdr:row>52</xdr:row>
      <xdr:rowOff>0</xdr:rowOff>
    </xdr:from>
    <xdr:to>
      <xdr:col>5</xdr:col>
      <xdr:colOff>257175</xdr:colOff>
      <xdr:row>53</xdr:row>
      <xdr:rowOff>9525</xdr:rowOff>
    </xdr:to>
    <xdr:sp macro="" textlink="">
      <xdr:nvSpPr>
        <xdr:cNvPr id="49" name="Text Box 55"/>
        <xdr:cNvSpPr txBox="1">
          <a:spLocks noChangeArrowheads="1"/>
        </xdr:cNvSpPr>
      </xdr:nvSpPr>
      <xdr:spPr bwMode="auto">
        <a:xfrm>
          <a:off x="3981450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428625</xdr:colOff>
      <xdr:row>52</xdr:row>
      <xdr:rowOff>0</xdr:rowOff>
    </xdr:from>
    <xdr:to>
      <xdr:col>4</xdr:col>
      <xdr:colOff>504825</xdr:colOff>
      <xdr:row>53</xdr:row>
      <xdr:rowOff>9525</xdr:rowOff>
    </xdr:to>
    <xdr:sp macro="" textlink="">
      <xdr:nvSpPr>
        <xdr:cNvPr id="50" name="Text Box 56"/>
        <xdr:cNvSpPr txBox="1">
          <a:spLocks noChangeArrowheads="1"/>
        </xdr:cNvSpPr>
      </xdr:nvSpPr>
      <xdr:spPr bwMode="auto">
        <a:xfrm>
          <a:off x="3495675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76200</xdr:colOff>
      <xdr:row>53</xdr:row>
      <xdr:rowOff>9525</xdr:rowOff>
    </xdr:to>
    <xdr:sp macro="" textlink="">
      <xdr:nvSpPr>
        <xdr:cNvPr id="51" name="Text Box 58"/>
        <xdr:cNvSpPr txBox="1">
          <a:spLocks noChangeArrowheads="1"/>
        </xdr:cNvSpPr>
      </xdr:nvSpPr>
      <xdr:spPr bwMode="auto">
        <a:xfrm>
          <a:off x="5267325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76200</xdr:colOff>
      <xdr:row>53</xdr:row>
      <xdr:rowOff>9525</xdr:rowOff>
    </xdr:to>
    <xdr:sp macro="" textlink="">
      <xdr:nvSpPr>
        <xdr:cNvPr id="52" name="Text Box 59"/>
        <xdr:cNvSpPr txBox="1">
          <a:spLocks noChangeArrowheads="1"/>
        </xdr:cNvSpPr>
      </xdr:nvSpPr>
      <xdr:spPr bwMode="auto">
        <a:xfrm>
          <a:off x="5267325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76200</xdr:colOff>
      <xdr:row>53</xdr:row>
      <xdr:rowOff>9525</xdr:rowOff>
    </xdr:to>
    <xdr:sp macro="" textlink="">
      <xdr:nvSpPr>
        <xdr:cNvPr id="53" name="Text Box 60"/>
        <xdr:cNvSpPr txBox="1">
          <a:spLocks noChangeArrowheads="1"/>
        </xdr:cNvSpPr>
      </xdr:nvSpPr>
      <xdr:spPr bwMode="auto">
        <a:xfrm>
          <a:off x="5267325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76200</xdr:colOff>
      <xdr:row>53</xdr:row>
      <xdr:rowOff>9525</xdr:rowOff>
    </xdr:to>
    <xdr:sp macro="" textlink="">
      <xdr:nvSpPr>
        <xdr:cNvPr id="54" name="Text Box 61"/>
        <xdr:cNvSpPr txBox="1">
          <a:spLocks noChangeArrowheads="1"/>
        </xdr:cNvSpPr>
      </xdr:nvSpPr>
      <xdr:spPr bwMode="auto">
        <a:xfrm>
          <a:off x="5267325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76200</xdr:colOff>
      <xdr:row>53</xdr:row>
      <xdr:rowOff>9525</xdr:rowOff>
    </xdr:to>
    <xdr:sp macro="" textlink="">
      <xdr:nvSpPr>
        <xdr:cNvPr id="55" name="Text Box 62"/>
        <xdr:cNvSpPr txBox="1">
          <a:spLocks noChangeArrowheads="1"/>
        </xdr:cNvSpPr>
      </xdr:nvSpPr>
      <xdr:spPr bwMode="auto">
        <a:xfrm>
          <a:off x="6000750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76200</xdr:colOff>
      <xdr:row>53</xdr:row>
      <xdr:rowOff>9525</xdr:rowOff>
    </xdr:to>
    <xdr:sp macro="" textlink="">
      <xdr:nvSpPr>
        <xdr:cNvPr id="56" name="Text Box 63"/>
        <xdr:cNvSpPr txBox="1">
          <a:spLocks noChangeArrowheads="1"/>
        </xdr:cNvSpPr>
      </xdr:nvSpPr>
      <xdr:spPr bwMode="auto">
        <a:xfrm>
          <a:off x="6000750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76200</xdr:colOff>
      <xdr:row>53</xdr:row>
      <xdr:rowOff>9525</xdr:rowOff>
    </xdr:to>
    <xdr:sp macro="" textlink="">
      <xdr:nvSpPr>
        <xdr:cNvPr id="57" name="Text Box 64"/>
        <xdr:cNvSpPr txBox="1">
          <a:spLocks noChangeArrowheads="1"/>
        </xdr:cNvSpPr>
      </xdr:nvSpPr>
      <xdr:spPr bwMode="auto">
        <a:xfrm>
          <a:off x="6000750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76200</xdr:colOff>
      <xdr:row>53</xdr:row>
      <xdr:rowOff>9525</xdr:rowOff>
    </xdr:to>
    <xdr:sp macro="" textlink="">
      <xdr:nvSpPr>
        <xdr:cNvPr id="58" name="Text Box 65"/>
        <xdr:cNvSpPr txBox="1">
          <a:spLocks noChangeArrowheads="1"/>
        </xdr:cNvSpPr>
      </xdr:nvSpPr>
      <xdr:spPr bwMode="auto">
        <a:xfrm>
          <a:off x="6000750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76200</xdr:colOff>
      <xdr:row>53</xdr:row>
      <xdr:rowOff>9525</xdr:rowOff>
    </xdr:to>
    <xdr:sp macro="" textlink="">
      <xdr:nvSpPr>
        <xdr:cNvPr id="59" name="Text Box 68"/>
        <xdr:cNvSpPr txBox="1">
          <a:spLocks noChangeArrowheads="1"/>
        </xdr:cNvSpPr>
      </xdr:nvSpPr>
      <xdr:spPr bwMode="auto">
        <a:xfrm>
          <a:off x="3800475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76200</xdr:colOff>
      <xdr:row>53</xdr:row>
      <xdr:rowOff>9525</xdr:rowOff>
    </xdr:to>
    <xdr:sp macro="" textlink="">
      <xdr:nvSpPr>
        <xdr:cNvPr id="60" name="Text Box 69"/>
        <xdr:cNvSpPr txBox="1">
          <a:spLocks noChangeArrowheads="1"/>
        </xdr:cNvSpPr>
      </xdr:nvSpPr>
      <xdr:spPr bwMode="auto">
        <a:xfrm>
          <a:off x="3800475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76200</xdr:colOff>
      <xdr:row>53</xdr:row>
      <xdr:rowOff>9525</xdr:rowOff>
    </xdr:to>
    <xdr:sp macro="" textlink="">
      <xdr:nvSpPr>
        <xdr:cNvPr id="61" name="Text Box 70"/>
        <xdr:cNvSpPr txBox="1">
          <a:spLocks noChangeArrowheads="1"/>
        </xdr:cNvSpPr>
      </xdr:nvSpPr>
      <xdr:spPr bwMode="auto">
        <a:xfrm>
          <a:off x="3800475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76200</xdr:colOff>
      <xdr:row>53</xdr:row>
      <xdr:rowOff>9525</xdr:rowOff>
    </xdr:to>
    <xdr:sp macro="" textlink="">
      <xdr:nvSpPr>
        <xdr:cNvPr id="62" name="Text Box 71"/>
        <xdr:cNvSpPr txBox="1">
          <a:spLocks noChangeArrowheads="1"/>
        </xdr:cNvSpPr>
      </xdr:nvSpPr>
      <xdr:spPr bwMode="auto">
        <a:xfrm>
          <a:off x="3800475" y="70675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381;&#21153;&#37096;%202016&#24180;2&#26376;&#20221;%20&#27599;&#26085;&#19994;&#32489;&#25253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5253;&#34920;/Documents%20and%20Settings/Administrator/Local%20Settings/Temporary%20Internet%20Files/&#24120;&#35268;&#20445;&#20859;A&#22871;&#39184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32"/>
      <sheetName val="29 (3)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KPI"/>
      <sheetName val="售后总业绩"/>
      <sheetName val="服专业绩"/>
      <sheetName val="车间业绩"/>
      <sheetName val="考核业绩达成"/>
      <sheetName val="保险业务"/>
    </sheetNames>
    <sheetDataSet>
      <sheetData sheetId="0"/>
      <sheetData sheetId="1" refreshError="1"/>
      <sheetData sheetId="2">
        <row r="1">
          <cell r="I1" t="str">
            <v>今天是:2016年3月4日【星期五】</v>
          </cell>
        </row>
        <row r="2">
          <cell r="J2">
            <v>2015</v>
          </cell>
          <cell r="L2">
            <v>11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/>
      <sheetData sheetId="34">
        <row r="8">
          <cell r="C8">
            <v>42309</v>
          </cell>
          <cell r="D8">
            <v>42310</v>
          </cell>
          <cell r="E8">
            <v>42311</v>
          </cell>
          <cell r="F8">
            <v>42312</v>
          </cell>
          <cell r="G8">
            <v>42313</v>
          </cell>
          <cell r="H8">
            <v>42314</v>
          </cell>
          <cell r="I8">
            <v>42315</v>
          </cell>
          <cell r="J8">
            <v>42316</v>
          </cell>
          <cell r="K8">
            <v>42317</v>
          </cell>
          <cell r="L8">
            <v>42318</v>
          </cell>
          <cell r="M8">
            <v>42319</v>
          </cell>
          <cell r="N8">
            <v>42320</v>
          </cell>
          <cell r="O8">
            <v>42321</v>
          </cell>
          <cell r="P8">
            <v>42322</v>
          </cell>
          <cell r="Q8">
            <v>42323</v>
          </cell>
          <cell r="R8">
            <v>42324</v>
          </cell>
        </row>
        <row r="17">
          <cell r="C17">
            <v>42325</v>
          </cell>
          <cell r="D17">
            <v>42326</v>
          </cell>
          <cell r="E17">
            <v>42327</v>
          </cell>
          <cell r="F17">
            <v>42328</v>
          </cell>
          <cell r="G17">
            <v>42329</v>
          </cell>
          <cell r="H17">
            <v>42330</v>
          </cell>
          <cell r="I17">
            <v>42331</v>
          </cell>
          <cell r="J17">
            <v>42332</v>
          </cell>
          <cell r="K17">
            <v>42333</v>
          </cell>
          <cell r="L17">
            <v>42334</v>
          </cell>
          <cell r="M17">
            <v>42335</v>
          </cell>
          <cell r="N17">
            <v>42336</v>
          </cell>
          <cell r="O17">
            <v>42337</v>
          </cell>
          <cell r="P17">
            <v>42338</v>
          </cell>
          <cell r="Q17">
            <v>42339</v>
          </cell>
        </row>
      </sheetData>
      <sheetData sheetId="35"/>
      <sheetData sheetId="36">
        <row r="1">
          <cell r="H1" t="str">
            <v>今天是:2016年3月4日【星期五】    业绩截止昨天累计如下</v>
          </cell>
        </row>
      </sheetData>
      <sheetData sheetId="37" refreshError="1"/>
      <sheetData sheetId="3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常规保养A套餐"/>
    </sheetNames>
    <sheetDataSet>
      <sheetData sheetId="0" refreshError="1">
        <row r="5">
          <cell r="A5">
            <v>1</v>
          </cell>
          <cell r="Y5" t="str">
            <v>江宇</v>
          </cell>
        </row>
        <row r="6">
          <cell r="A6">
            <v>1</v>
          </cell>
          <cell r="Y6" t="str">
            <v>尹进生</v>
          </cell>
        </row>
        <row r="7">
          <cell r="A7">
            <v>1</v>
          </cell>
          <cell r="Y7" t="str">
            <v>尹进生</v>
          </cell>
        </row>
        <row r="8">
          <cell r="A8">
            <v>1</v>
          </cell>
          <cell r="Y8" t="str">
            <v>尹进生</v>
          </cell>
        </row>
        <row r="9">
          <cell r="A9">
            <v>1</v>
          </cell>
          <cell r="Y9" t="str">
            <v>江宇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8"/>
  <sheetViews>
    <sheetView workbookViewId="0">
      <selection activeCell="G7" sqref="G7"/>
    </sheetView>
  </sheetViews>
  <sheetFormatPr defaultRowHeight="13.5"/>
  <sheetData>
    <row r="1" spans="1:82" s="38" customFormat="1" ht="15">
      <c r="A1" s="224" t="s">
        <v>70</v>
      </c>
      <c r="B1" s="224"/>
      <c r="C1" s="224"/>
      <c r="D1" s="224"/>
      <c r="E1" s="224"/>
      <c r="F1" s="224"/>
      <c r="G1" s="224"/>
      <c r="H1" s="224"/>
      <c r="I1" s="224"/>
      <c r="J1" s="224"/>
      <c r="K1" s="225"/>
      <c r="L1" s="20"/>
      <c r="M1" s="21"/>
      <c r="N1" s="22"/>
      <c r="O1" s="23"/>
      <c r="P1" s="24"/>
      <c r="Q1" s="226" t="s">
        <v>3</v>
      </c>
      <c r="R1" s="227"/>
      <c r="S1" s="227"/>
      <c r="T1" s="227"/>
      <c r="U1" s="227"/>
      <c r="V1" s="228"/>
      <c r="W1" s="25"/>
      <c r="X1" s="26"/>
      <c r="Y1" s="27"/>
      <c r="Z1" s="26"/>
      <c r="AA1" s="28"/>
      <c r="AB1" s="28"/>
      <c r="AC1" s="29"/>
      <c r="AD1" s="24"/>
      <c r="AE1" s="24"/>
      <c r="AF1" s="30"/>
      <c r="AG1" s="30"/>
      <c r="AH1" s="31"/>
      <c r="AI1" s="31"/>
      <c r="AJ1" s="32"/>
      <c r="AK1" s="32"/>
      <c r="AL1" s="229" t="s">
        <v>5</v>
      </c>
      <c r="AM1" s="230"/>
      <c r="AN1" s="230"/>
      <c r="AO1" s="230"/>
      <c r="AP1" s="231"/>
      <c r="AQ1" s="232" t="s">
        <v>6</v>
      </c>
      <c r="AR1" s="233"/>
      <c r="AS1" s="233"/>
      <c r="AT1" s="233"/>
      <c r="AU1" s="233"/>
      <c r="AV1" s="233"/>
      <c r="AW1" s="233"/>
      <c r="AX1" s="233"/>
      <c r="AY1" s="234"/>
      <c r="AZ1" s="33"/>
      <c r="BA1" s="34"/>
      <c r="BB1" s="35"/>
      <c r="BC1" s="36"/>
      <c r="BD1" s="31"/>
      <c r="BE1" s="31"/>
      <c r="BF1" s="31"/>
      <c r="BG1" s="37"/>
      <c r="BI1" s="37"/>
      <c r="BJ1" s="39"/>
      <c r="BK1" s="37"/>
      <c r="BL1" s="40"/>
      <c r="BM1" s="41"/>
      <c r="BN1" s="31"/>
      <c r="BO1" s="31"/>
      <c r="BP1" s="37"/>
      <c r="BQ1" s="42"/>
      <c r="BR1" s="43"/>
      <c r="BS1" s="44"/>
      <c r="BT1" s="44"/>
      <c r="BU1" s="45"/>
      <c r="BV1" s="46"/>
      <c r="BW1" s="47"/>
      <c r="BX1" s="47"/>
      <c r="BY1" s="47"/>
      <c r="BZ1" s="48"/>
      <c r="CA1" s="48"/>
      <c r="CB1" s="49"/>
      <c r="CC1" s="50"/>
      <c r="CD1" s="51"/>
    </row>
    <row r="2" spans="1:82" s="38" customFormat="1" ht="38.25" customHeight="1">
      <c r="A2" s="216" t="s">
        <v>11</v>
      </c>
      <c r="B2" s="216" t="s">
        <v>71</v>
      </c>
      <c r="C2" s="218" t="s">
        <v>12</v>
      </c>
      <c r="D2" s="216" t="s">
        <v>13</v>
      </c>
      <c r="E2" s="216" t="s">
        <v>14</v>
      </c>
      <c r="F2" s="218" t="s">
        <v>72</v>
      </c>
      <c r="G2" s="216" t="s">
        <v>15</v>
      </c>
      <c r="H2" s="216" t="s">
        <v>16</v>
      </c>
      <c r="I2" s="218" t="s">
        <v>18</v>
      </c>
      <c r="J2" s="216" t="s">
        <v>73</v>
      </c>
      <c r="K2" s="220" t="s">
        <v>19</v>
      </c>
      <c r="L2" s="52" t="s">
        <v>74</v>
      </c>
      <c r="M2" s="222" t="s">
        <v>75</v>
      </c>
      <c r="N2" s="203" t="s">
        <v>76</v>
      </c>
      <c r="O2" s="205" t="s">
        <v>77</v>
      </c>
      <c r="P2" s="206"/>
      <c r="Q2" s="207" t="s">
        <v>22</v>
      </c>
      <c r="R2" s="208"/>
      <c r="S2" s="209" t="s">
        <v>23</v>
      </c>
      <c r="T2" s="210"/>
      <c r="U2" s="211" t="s">
        <v>24</v>
      </c>
      <c r="V2" s="212"/>
      <c r="W2" s="213" t="s">
        <v>25</v>
      </c>
      <c r="X2" s="214"/>
      <c r="Y2" s="215"/>
      <c r="Z2" s="53"/>
      <c r="AA2" s="193" t="s">
        <v>78</v>
      </c>
      <c r="AB2" s="194"/>
      <c r="AC2" s="54" t="s">
        <v>26</v>
      </c>
      <c r="AD2" s="189" t="s">
        <v>79</v>
      </c>
      <c r="AE2" s="190"/>
      <c r="AF2" s="195" t="s">
        <v>80</v>
      </c>
      <c r="AG2" s="196"/>
      <c r="AH2" s="197" t="s">
        <v>81</v>
      </c>
      <c r="AI2" s="198"/>
      <c r="AJ2" s="199" t="s">
        <v>82</v>
      </c>
      <c r="AK2" s="200"/>
      <c r="AL2" s="201" t="s">
        <v>30</v>
      </c>
      <c r="AM2" s="181" t="s">
        <v>31</v>
      </c>
      <c r="AN2" s="182"/>
      <c r="AO2" s="183" t="s">
        <v>32</v>
      </c>
      <c r="AP2" s="184"/>
      <c r="AQ2" s="185" t="s">
        <v>15</v>
      </c>
      <c r="AR2" s="187" t="s">
        <v>33</v>
      </c>
      <c r="AS2" s="188"/>
      <c r="AT2" s="189" t="s">
        <v>23</v>
      </c>
      <c r="AU2" s="190"/>
      <c r="AV2" s="191" t="s">
        <v>34</v>
      </c>
      <c r="AW2" s="192"/>
      <c r="AX2" s="166" t="s">
        <v>35</v>
      </c>
      <c r="AY2" s="167"/>
      <c r="AZ2" s="55" t="s">
        <v>83</v>
      </c>
      <c r="BA2" s="168" t="s">
        <v>38</v>
      </c>
      <c r="BB2" s="169"/>
      <c r="BC2" s="169"/>
      <c r="BD2" s="169"/>
      <c r="BE2" s="169"/>
      <c r="BF2" s="169"/>
      <c r="BG2" s="169"/>
      <c r="BH2" s="169"/>
      <c r="BI2" s="56"/>
      <c r="BJ2" s="170" t="s">
        <v>39</v>
      </c>
      <c r="BK2" s="171"/>
      <c r="BL2" s="171"/>
      <c r="BM2" s="171"/>
      <c r="BN2" s="171"/>
      <c r="BO2" s="171"/>
      <c r="BP2" s="172"/>
      <c r="BQ2" s="173" t="s">
        <v>84</v>
      </c>
      <c r="BR2" s="175" t="s">
        <v>85</v>
      </c>
      <c r="BS2" s="176"/>
      <c r="BT2" s="176"/>
      <c r="BU2" s="176"/>
      <c r="BV2" s="177"/>
      <c r="BW2" s="178" t="s">
        <v>86</v>
      </c>
      <c r="BX2" s="179"/>
      <c r="BY2" s="180"/>
      <c r="BZ2" s="48"/>
      <c r="CA2" s="48"/>
      <c r="CB2" s="49"/>
      <c r="CC2" s="50"/>
      <c r="CD2" s="57"/>
    </row>
    <row r="3" spans="1:82" s="38" customFormat="1" ht="15.75" customHeight="1">
      <c r="A3" s="217"/>
      <c r="B3" s="217"/>
      <c r="C3" s="219"/>
      <c r="D3" s="217"/>
      <c r="E3" s="217"/>
      <c r="F3" s="219"/>
      <c r="G3" s="217"/>
      <c r="H3" s="217"/>
      <c r="I3" s="219"/>
      <c r="J3" s="217"/>
      <c r="K3" s="221"/>
      <c r="L3" s="71" t="s">
        <v>87</v>
      </c>
      <c r="M3" s="223"/>
      <c r="N3" s="204"/>
      <c r="O3" s="72" t="s">
        <v>88</v>
      </c>
      <c r="P3" s="73" t="s">
        <v>89</v>
      </c>
      <c r="Q3" s="74" t="s">
        <v>38</v>
      </c>
      <c r="R3" s="74" t="s">
        <v>39</v>
      </c>
      <c r="S3" s="75" t="s">
        <v>38</v>
      </c>
      <c r="T3" s="75" t="s">
        <v>39</v>
      </c>
      <c r="U3" s="76" t="s">
        <v>38</v>
      </c>
      <c r="V3" s="76" t="s">
        <v>39</v>
      </c>
      <c r="W3" s="77" t="s">
        <v>90</v>
      </c>
      <c r="X3" s="78" t="s">
        <v>91</v>
      </c>
      <c r="Y3" s="79" t="s">
        <v>92</v>
      </c>
      <c r="Z3" s="78" t="s">
        <v>93</v>
      </c>
      <c r="AA3" s="80" t="s">
        <v>38</v>
      </c>
      <c r="AB3" s="80" t="s">
        <v>39</v>
      </c>
      <c r="AC3" s="81" t="s">
        <v>15</v>
      </c>
      <c r="AD3" s="82" t="s">
        <v>38</v>
      </c>
      <c r="AE3" s="82" t="s">
        <v>39</v>
      </c>
      <c r="AF3" s="83" t="s">
        <v>38</v>
      </c>
      <c r="AG3" s="83" t="s">
        <v>39</v>
      </c>
      <c r="AH3" s="84" t="s">
        <v>38</v>
      </c>
      <c r="AI3" s="84" t="s">
        <v>39</v>
      </c>
      <c r="AJ3" s="85" t="s">
        <v>38</v>
      </c>
      <c r="AK3" s="86" t="s">
        <v>39</v>
      </c>
      <c r="AL3" s="202"/>
      <c r="AM3" s="87" t="s">
        <v>38</v>
      </c>
      <c r="AN3" s="87" t="s">
        <v>39</v>
      </c>
      <c r="AO3" s="88" t="s">
        <v>38</v>
      </c>
      <c r="AP3" s="89" t="s">
        <v>39</v>
      </c>
      <c r="AQ3" s="186"/>
      <c r="AR3" s="58" t="s">
        <v>38</v>
      </c>
      <c r="AS3" s="59" t="s">
        <v>39</v>
      </c>
      <c r="AT3" s="60" t="s">
        <v>38</v>
      </c>
      <c r="AU3" s="61" t="s">
        <v>39</v>
      </c>
      <c r="AV3" s="62" t="s">
        <v>38</v>
      </c>
      <c r="AW3" s="63" t="s">
        <v>39</v>
      </c>
      <c r="AX3" s="64" t="s">
        <v>38</v>
      </c>
      <c r="AY3" s="65" t="s">
        <v>39</v>
      </c>
      <c r="AZ3" s="90" t="s">
        <v>94</v>
      </c>
      <c r="BA3" s="91" t="s">
        <v>45</v>
      </c>
      <c r="BB3" s="92" t="s">
        <v>95</v>
      </c>
      <c r="BC3" s="93" t="s">
        <v>96</v>
      </c>
      <c r="BD3" s="94" t="s">
        <v>48</v>
      </c>
      <c r="BE3" s="94" t="s">
        <v>49</v>
      </c>
      <c r="BF3" s="94" t="s">
        <v>50</v>
      </c>
      <c r="BG3" s="95" t="s">
        <v>51</v>
      </c>
      <c r="BH3" s="66" t="s">
        <v>52</v>
      </c>
      <c r="BI3" s="31" t="s">
        <v>53</v>
      </c>
      <c r="BJ3" s="96" t="s">
        <v>54</v>
      </c>
      <c r="BK3" s="97" t="s">
        <v>55</v>
      </c>
      <c r="BL3" s="98" t="s">
        <v>56</v>
      </c>
      <c r="BM3" s="99" t="s">
        <v>52</v>
      </c>
      <c r="BN3" s="100" t="s">
        <v>57</v>
      </c>
      <c r="BO3" s="101" t="s">
        <v>58</v>
      </c>
      <c r="BP3" s="102" t="s">
        <v>60</v>
      </c>
      <c r="BQ3" s="174"/>
      <c r="BR3" s="103" t="s">
        <v>61</v>
      </c>
      <c r="BS3" s="104" t="s">
        <v>90</v>
      </c>
      <c r="BT3" s="104" t="s">
        <v>38</v>
      </c>
      <c r="BU3" s="105" t="s">
        <v>62</v>
      </c>
      <c r="BV3" s="106" t="s">
        <v>63</v>
      </c>
      <c r="BW3" s="107" t="s">
        <v>25</v>
      </c>
      <c r="BX3" s="107" t="s">
        <v>58</v>
      </c>
      <c r="BY3" s="108" t="s">
        <v>84</v>
      </c>
      <c r="BZ3" s="67" t="s">
        <v>38</v>
      </c>
      <c r="CA3" s="67" t="s">
        <v>97</v>
      </c>
      <c r="CB3" s="68" t="s">
        <v>98</v>
      </c>
      <c r="CC3" s="69" t="s">
        <v>99</v>
      </c>
      <c r="CD3" s="70" t="s">
        <v>100</v>
      </c>
    </row>
    <row r="4" spans="1:8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</row>
    <row r="5" spans="1:8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</row>
    <row r="6" spans="1:8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</row>
    <row r="7" spans="1:8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</row>
    <row r="8" spans="1:8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</row>
  </sheetData>
  <mergeCells count="40">
    <mergeCell ref="M2:M3"/>
    <mergeCell ref="A1:K1"/>
    <mergeCell ref="Q1:V1"/>
    <mergeCell ref="AL1:AP1"/>
    <mergeCell ref="AQ1:AY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AL2:AL3"/>
    <mergeCell ref="N2:N3"/>
    <mergeCell ref="O2:P2"/>
    <mergeCell ref="Q2:R2"/>
    <mergeCell ref="S2:T2"/>
    <mergeCell ref="U2:V2"/>
    <mergeCell ref="W2:Y2"/>
    <mergeCell ref="AA2:AB2"/>
    <mergeCell ref="AD2:AE2"/>
    <mergeCell ref="AF2:AG2"/>
    <mergeCell ref="AH2:AI2"/>
    <mergeCell ref="AJ2:AK2"/>
    <mergeCell ref="BW2:BY2"/>
    <mergeCell ref="AM2:AN2"/>
    <mergeCell ref="AO2:AP2"/>
    <mergeCell ref="AQ2:AQ3"/>
    <mergeCell ref="AR2:AS2"/>
    <mergeCell ref="AT2:AU2"/>
    <mergeCell ref="AV2:AW2"/>
    <mergeCell ref="AX2:AY2"/>
    <mergeCell ref="BA2:BH2"/>
    <mergeCell ref="BJ2:BP2"/>
    <mergeCell ref="BQ2:BQ3"/>
    <mergeCell ref="BR2:BV2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7"/>
  <sheetViews>
    <sheetView tabSelected="1" workbookViewId="0">
      <selection activeCell="C22" sqref="C22"/>
    </sheetView>
  </sheetViews>
  <sheetFormatPr defaultRowHeight="13.5"/>
  <sheetData>
    <row r="1" spans="1:69" ht="15.75">
      <c r="A1" s="267" t="s">
        <v>0</v>
      </c>
      <c r="B1" s="269" t="s">
        <v>1</v>
      </c>
      <c r="C1" s="269"/>
      <c r="D1" s="269"/>
      <c r="E1" s="269"/>
      <c r="F1" s="269"/>
      <c r="G1" s="269"/>
      <c r="H1" s="269"/>
      <c r="I1" s="269"/>
      <c r="J1" s="269"/>
      <c r="K1" s="270" t="s">
        <v>2</v>
      </c>
      <c r="L1" s="271"/>
      <c r="M1" s="271"/>
      <c r="N1" s="272" t="s">
        <v>3</v>
      </c>
      <c r="O1" s="272"/>
      <c r="P1" s="272"/>
      <c r="Q1" s="272"/>
      <c r="R1" s="272"/>
      <c r="S1" s="272"/>
      <c r="T1" s="272"/>
      <c r="U1" s="273" t="s">
        <v>4</v>
      </c>
      <c r="V1" s="273"/>
      <c r="W1" s="273"/>
      <c r="X1" s="273"/>
      <c r="Y1" s="273"/>
      <c r="Z1" s="273"/>
      <c r="AA1" s="273"/>
      <c r="AB1" s="273"/>
      <c r="AC1" s="273"/>
      <c r="AD1" s="273"/>
      <c r="AE1" s="273"/>
      <c r="AF1" s="273"/>
      <c r="AG1" s="274" t="s">
        <v>5</v>
      </c>
      <c r="AH1" s="274"/>
      <c r="AI1" s="274"/>
      <c r="AJ1" s="274"/>
      <c r="AK1" s="274"/>
      <c r="AL1" s="258" t="s">
        <v>6</v>
      </c>
      <c r="AM1" s="258"/>
      <c r="AN1" s="258"/>
      <c r="AO1" s="258"/>
      <c r="AP1" s="258"/>
      <c r="AQ1" s="258"/>
      <c r="AR1" s="258"/>
      <c r="AS1" s="258"/>
      <c r="AT1" s="258"/>
      <c r="AU1" s="259" t="s">
        <v>7</v>
      </c>
      <c r="AV1" s="259"/>
      <c r="AW1" s="260" t="s">
        <v>8</v>
      </c>
      <c r="AX1" s="260"/>
      <c r="AY1" s="260"/>
      <c r="AZ1" s="260"/>
      <c r="BA1" s="260"/>
      <c r="BB1" s="260"/>
      <c r="BC1" s="260"/>
      <c r="BD1" s="260"/>
      <c r="BE1" s="260"/>
      <c r="BF1" s="260"/>
      <c r="BG1" s="260"/>
      <c r="BH1" s="260"/>
      <c r="BI1" s="261"/>
      <c r="BJ1" s="260"/>
      <c r="BK1" s="260"/>
      <c r="BL1" s="260"/>
      <c r="BM1" s="260"/>
      <c r="BN1" s="262" t="s">
        <v>9</v>
      </c>
      <c r="BO1" s="263"/>
      <c r="BP1" s="263"/>
      <c r="BQ1" s="264" t="s">
        <v>10</v>
      </c>
    </row>
    <row r="2" spans="1:69" ht="15.75">
      <c r="A2" s="268"/>
      <c r="B2" s="265" t="s">
        <v>11</v>
      </c>
      <c r="C2" s="265" t="s">
        <v>12</v>
      </c>
      <c r="D2" s="265" t="s">
        <v>13</v>
      </c>
      <c r="E2" s="265" t="s">
        <v>14</v>
      </c>
      <c r="F2" s="265" t="s">
        <v>15</v>
      </c>
      <c r="G2" s="265" t="s">
        <v>16</v>
      </c>
      <c r="H2" s="266" t="s">
        <v>17</v>
      </c>
      <c r="I2" s="265" t="s">
        <v>18</v>
      </c>
      <c r="J2" s="265" t="s">
        <v>19</v>
      </c>
      <c r="K2" s="254" t="s">
        <v>20</v>
      </c>
      <c r="L2" s="254"/>
      <c r="M2" s="254" t="s">
        <v>21</v>
      </c>
      <c r="N2" s="256" t="s">
        <v>22</v>
      </c>
      <c r="O2" s="256"/>
      <c r="P2" s="256" t="s">
        <v>23</v>
      </c>
      <c r="Q2" s="256"/>
      <c r="R2" s="256" t="s">
        <v>24</v>
      </c>
      <c r="S2" s="256"/>
      <c r="T2" s="256"/>
      <c r="U2" s="257" t="s">
        <v>25</v>
      </c>
      <c r="V2" s="257"/>
      <c r="W2" s="251" t="s">
        <v>26</v>
      </c>
      <c r="X2" s="251"/>
      <c r="Y2" s="251"/>
      <c r="Z2" s="251"/>
      <c r="AA2" s="251" t="s">
        <v>27</v>
      </c>
      <c r="AB2" s="252"/>
      <c r="AC2" s="251" t="s">
        <v>28</v>
      </c>
      <c r="AD2" s="252"/>
      <c r="AE2" s="251" t="s">
        <v>29</v>
      </c>
      <c r="AF2" s="252"/>
      <c r="AG2" s="247" t="s">
        <v>30</v>
      </c>
      <c r="AH2" s="247" t="s">
        <v>31</v>
      </c>
      <c r="AI2" s="247"/>
      <c r="AJ2" s="247" t="s">
        <v>32</v>
      </c>
      <c r="AK2" s="247"/>
      <c r="AL2" s="248" t="s">
        <v>15</v>
      </c>
      <c r="AM2" s="250" t="s">
        <v>33</v>
      </c>
      <c r="AN2" s="250"/>
      <c r="AO2" s="250" t="s">
        <v>23</v>
      </c>
      <c r="AP2" s="250"/>
      <c r="AQ2" s="250" t="s">
        <v>34</v>
      </c>
      <c r="AR2" s="250"/>
      <c r="AS2" s="250" t="s">
        <v>35</v>
      </c>
      <c r="AT2" s="250"/>
      <c r="AU2" s="235" t="s">
        <v>36</v>
      </c>
      <c r="AV2" s="237" t="s">
        <v>37</v>
      </c>
      <c r="AW2" s="239" t="s">
        <v>38</v>
      </c>
      <c r="AX2" s="240"/>
      <c r="AY2" s="240"/>
      <c r="AZ2" s="240"/>
      <c r="BA2" s="240"/>
      <c r="BB2" s="240"/>
      <c r="BC2" s="240"/>
      <c r="BD2" s="240"/>
      <c r="BE2" s="241"/>
      <c r="BF2" s="242" t="s">
        <v>39</v>
      </c>
      <c r="BG2" s="242"/>
      <c r="BH2" s="242"/>
      <c r="BI2" s="243"/>
      <c r="BJ2" s="242"/>
      <c r="BK2" s="242"/>
      <c r="BL2" s="242"/>
      <c r="BM2" s="242"/>
      <c r="BN2" s="244" t="s">
        <v>40</v>
      </c>
      <c r="BO2" s="245"/>
      <c r="BP2" s="246"/>
      <c r="BQ2" s="264"/>
    </row>
    <row r="3" spans="1:69" ht="15.75">
      <c r="A3" s="268"/>
      <c r="B3" s="266"/>
      <c r="C3" s="266"/>
      <c r="D3" s="266"/>
      <c r="E3" s="266"/>
      <c r="F3" s="266"/>
      <c r="G3" s="266"/>
      <c r="H3" s="275"/>
      <c r="I3" s="266"/>
      <c r="J3" s="266"/>
      <c r="K3" s="1" t="s">
        <v>41</v>
      </c>
      <c r="L3" s="1" t="s">
        <v>42</v>
      </c>
      <c r="M3" s="255"/>
      <c r="N3" s="2" t="s">
        <v>38</v>
      </c>
      <c r="O3" s="2" t="s">
        <v>39</v>
      </c>
      <c r="P3" s="2" t="s">
        <v>38</v>
      </c>
      <c r="Q3" s="2" t="s">
        <v>39</v>
      </c>
      <c r="R3" s="2" t="s">
        <v>43</v>
      </c>
      <c r="S3" s="2" t="s">
        <v>38</v>
      </c>
      <c r="T3" s="2" t="s">
        <v>39</v>
      </c>
      <c r="U3" s="3" t="s">
        <v>38</v>
      </c>
      <c r="V3" s="4" t="s">
        <v>39</v>
      </c>
      <c r="W3" s="3" t="s">
        <v>44</v>
      </c>
      <c r="X3" s="3" t="s">
        <v>36</v>
      </c>
      <c r="Y3" s="3" t="s">
        <v>38</v>
      </c>
      <c r="Z3" s="3" t="s">
        <v>39</v>
      </c>
      <c r="AA3" s="5" t="s">
        <v>38</v>
      </c>
      <c r="AB3" s="5" t="s">
        <v>39</v>
      </c>
      <c r="AC3" s="5" t="s">
        <v>38</v>
      </c>
      <c r="AD3" s="5" t="s">
        <v>39</v>
      </c>
      <c r="AE3" s="5" t="s">
        <v>38</v>
      </c>
      <c r="AF3" s="5" t="s">
        <v>39</v>
      </c>
      <c r="AG3" s="253"/>
      <c r="AH3" s="6" t="s">
        <v>38</v>
      </c>
      <c r="AI3" s="6" t="s">
        <v>39</v>
      </c>
      <c r="AJ3" s="6" t="s">
        <v>38</v>
      </c>
      <c r="AK3" s="6" t="s">
        <v>39</v>
      </c>
      <c r="AL3" s="249"/>
      <c r="AM3" s="7" t="s">
        <v>38</v>
      </c>
      <c r="AN3" s="7" t="s">
        <v>39</v>
      </c>
      <c r="AO3" s="7" t="s">
        <v>38</v>
      </c>
      <c r="AP3" s="7" t="s">
        <v>39</v>
      </c>
      <c r="AQ3" s="7" t="s">
        <v>38</v>
      </c>
      <c r="AR3" s="7" t="s">
        <v>39</v>
      </c>
      <c r="AS3" s="7" t="s">
        <v>38</v>
      </c>
      <c r="AT3" s="7" t="s">
        <v>39</v>
      </c>
      <c r="AU3" s="236"/>
      <c r="AV3" s="238"/>
      <c r="AW3" s="8" t="s">
        <v>45</v>
      </c>
      <c r="AX3" s="8" t="s">
        <v>46</v>
      </c>
      <c r="AY3" s="9" t="s">
        <v>47</v>
      </c>
      <c r="AZ3" s="9" t="s">
        <v>48</v>
      </c>
      <c r="BA3" s="9" t="s">
        <v>49</v>
      </c>
      <c r="BB3" s="9" t="s">
        <v>50</v>
      </c>
      <c r="BC3" s="9" t="s">
        <v>51</v>
      </c>
      <c r="BD3" s="10" t="s">
        <v>52</v>
      </c>
      <c r="BE3" s="10" t="s">
        <v>53</v>
      </c>
      <c r="BF3" s="8" t="s">
        <v>54</v>
      </c>
      <c r="BG3" s="8" t="s">
        <v>55</v>
      </c>
      <c r="BH3" s="8" t="s">
        <v>56</v>
      </c>
      <c r="BI3" s="11" t="s">
        <v>52</v>
      </c>
      <c r="BJ3" s="8" t="s">
        <v>57</v>
      </c>
      <c r="BK3" s="8" t="s">
        <v>58</v>
      </c>
      <c r="BL3" s="8" t="s">
        <v>59</v>
      </c>
      <c r="BM3" s="8" t="s">
        <v>60</v>
      </c>
      <c r="BN3" s="12" t="s">
        <v>61</v>
      </c>
      <c r="BO3" s="13" t="s">
        <v>62</v>
      </c>
      <c r="BP3" s="13" t="s">
        <v>63</v>
      </c>
      <c r="BQ3" s="264"/>
    </row>
    <row r="4" spans="1:69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</row>
    <row r="5" spans="1:69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</row>
    <row r="6" spans="1:69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</row>
    <row r="7" spans="1:69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</row>
  </sheetData>
  <mergeCells count="43">
    <mergeCell ref="A1:A3"/>
    <mergeCell ref="B1:J1"/>
    <mergeCell ref="K1:M1"/>
    <mergeCell ref="N1:T1"/>
    <mergeCell ref="U1:AF1"/>
    <mergeCell ref="G2:G3"/>
    <mergeCell ref="H2:H3"/>
    <mergeCell ref="I2:I3"/>
    <mergeCell ref="J2:J3"/>
    <mergeCell ref="BQ1:BQ3"/>
    <mergeCell ref="B2:B3"/>
    <mergeCell ref="C2:C3"/>
    <mergeCell ref="D2:D3"/>
    <mergeCell ref="E2:E3"/>
    <mergeCell ref="F2:F3"/>
    <mergeCell ref="AG1:AK1"/>
    <mergeCell ref="U2:V2"/>
    <mergeCell ref="AL1:AT1"/>
    <mergeCell ref="AU1:AV1"/>
    <mergeCell ref="AW1:BM1"/>
    <mergeCell ref="BN1:BP1"/>
    <mergeCell ref="K2:L2"/>
    <mergeCell ref="M2:M3"/>
    <mergeCell ref="N2:O2"/>
    <mergeCell ref="P2:Q2"/>
    <mergeCell ref="R2:T2"/>
    <mergeCell ref="AS2:AT2"/>
    <mergeCell ref="W2:Z2"/>
    <mergeCell ref="AA2:AB2"/>
    <mergeCell ref="AC2:AD2"/>
    <mergeCell ref="AE2:AF2"/>
    <mergeCell ref="AG2:AG3"/>
    <mergeCell ref="AH2:AI2"/>
    <mergeCell ref="AJ2:AK2"/>
    <mergeCell ref="AL2:AL3"/>
    <mergeCell ref="AM2:AN2"/>
    <mergeCell ref="AO2:AP2"/>
    <mergeCell ref="AQ2:AR2"/>
    <mergeCell ref="AU2:AU3"/>
    <mergeCell ref="AV2:AV3"/>
    <mergeCell ref="AW2:BE2"/>
    <mergeCell ref="BF2:BM2"/>
    <mergeCell ref="BN2:BP2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topLeftCell="A4" workbookViewId="0">
      <selection activeCell="B22" sqref="B22"/>
    </sheetView>
  </sheetViews>
  <sheetFormatPr defaultRowHeight="13.5"/>
  <cols>
    <col min="1" max="1" width="15" customWidth="1"/>
    <col min="2" max="2" width="22.5" customWidth="1"/>
    <col min="3" max="4" width="15" customWidth="1"/>
  </cols>
  <sheetData>
    <row r="1" spans="1:4" ht="26.25" thickBot="1">
      <c r="A1" s="307" t="s">
        <v>179</v>
      </c>
      <c r="B1" s="308"/>
      <c r="C1" s="308"/>
      <c r="D1" s="309"/>
    </row>
    <row r="2" spans="1:4" ht="14.25" thickBot="1">
      <c r="A2" s="310" t="s">
        <v>180</v>
      </c>
      <c r="B2" s="311" t="s">
        <v>181</v>
      </c>
      <c r="C2" s="334" t="s">
        <v>182</v>
      </c>
      <c r="D2" s="335" t="s">
        <v>183</v>
      </c>
    </row>
    <row r="3" spans="1:4">
      <c r="A3" s="312" t="s">
        <v>184</v>
      </c>
      <c r="B3" s="313" t="s">
        <v>185</v>
      </c>
      <c r="C3" s="14"/>
      <c r="D3" s="14"/>
    </row>
    <row r="4" spans="1:4">
      <c r="A4" s="314"/>
      <c r="B4" s="315" t="s">
        <v>186</v>
      </c>
      <c r="C4" s="14"/>
      <c r="D4" s="14"/>
    </row>
    <row r="5" spans="1:4">
      <c r="A5" s="314"/>
      <c r="B5" s="315" t="s">
        <v>187</v>
      </c>
      <c r="C5" s="14"/>
      <c r="D5" s="14"/>
    </row>
    <row r="6" spans="1:4">
      <c r="A6" s="314"/>
      <c r="B6" s="315" t="s">
        <v>188</v>
      </c>
      <c r="C6" s="14"/>
      <c r="D6" s="14"/>
    </row>
    <row r="7" spans="1:4">
      <c r="A7" s="314"/>
      <c r="B7" s="315" t="s">
        <v>189</v>
      </c>
      <c r="C7" s="14"/>
      <c r="D7" s="14"/>
    </row>
    <row r="8" spans="1:4">
      <c r="A8" s="314"/>
      <c r="B8" s="315" t="s">
        <v>190</v>
      </c>
      <c r="C8" s="14"/>
      <c r="D8" s="14"/>
    </row>
    <row r="9" spans="1:4">
      <c r="A9" s="314"/>
      <c r="B9" s="315" t="s">
        <v>191</v>
      </c>
      <c r="C9" s="14"/>
      <c r="D9" s="14"/>
    </row>
    <row r="10" spans="1:4">
      <c r="A10" s="314"/>
      <c r="B10" s="316" t="s">
        <v>192</v>
      </c>
      <c r="C10" s="14"/>
      <c r="D10" s="14"/>
    </row>
    <row r="11" spans="1:4">
      <c r="A11" s="314"/>
      <c r="B11" s="316" t="s">
        <v>193</v>
      </c>
      <c r="C11" s="14"/>
      <c r="D11" s="14"/>
    </row>
    <row r="12" spans="1:4">
      <c r="A12" s="314"/>
      <c r="B12" s="316" t="s">
        <v>194</v>
      </c>
      <c r="C12" s="14"/>
      <c r="D12" s="14"/>
    </row>
    <row r="13" spans="1:4">
      <c r="A13" s="314"/>
      <c r="B13" s="315" t="s">
        <v>195</v>
      </c>
      <c r="C13" s="14"/>
      <c r="D13" s="14"/>
    </row>
    <row r="14" spans="1:4">
      <c r="A14" s="314"/>
      <c r="B14" s="315" t="s">
        <v>196</v>
      </c>
      <c r="C14" s="14"/>
      <c r="D14" s="14"/>
    </row>
    <row r="15" spans="1:4">
      <c r="A15" s="314"/>
      <c r="B15" s="315" t="s">
        <v>197</v>
      </c>
      <c r="C15" s="14"/>
      <c r="D15" s="14"/>
    </row>
    <row r="16" spans="1:4" ht="14.25" thickBot="1">
      <c r="A16" s="317"/>
      <c r="B16" s="318" t="s">
        <v>198</v>
      </c>
      <c r="C16" s="14"/>
      <c r="D16" s="14"/>
    </row>
    <row r="17" spans="1:4">
      <c r="A17" s="319" t="s">
        <v>199</v>
      </c>
      <c r="B17" s="320" t="s">
        <v>200</v>
      </c>
      <c r="C17" s="14"/>
      <c r="D17" s="14"/>
    </row>
    <row r="18" spans="1:4">
      <c r="A18" s="321"/>
      <c r="B18" s="322" t="s">
        <v>201</v>
      </c>
      <c r="C18" s="14"/>
      <c r="D18" s="14"/>
    </row>
    <row r="19" spans="1:4">
      <c r="A19" s="321"/>
      <c r="B19" s="315" t="s">
        <v>202</v>
      </c>
      <c r="C19" s="14"/>
      <c r="D19" s="14"/>
    </row>
    <row r="20" spans="1:4">
      <c r="A20" s="321"/>
      <c r="B20" s="315" t="s">
        <v>203</v>
      </c>
      <c r="C20" s="14"/>
      <c r="D20" s="14"/>
    </row>
    <row r="21" spans="1:4">
      <c r="A21" s="321"/>
      <c r="B21" s="315" t="s">
        <v>204</v>
      </c>
      <c r="C21" s="14"/>
      <c r="D21" s="14"/>
    </row>
    <row r="22" spans="1:4" ht="14.25" thickBot="1">
      <c r="A22" s="323"/>
      <c r="B22" s="324" t="s">
        <v>205</v>
      </c>
      <c r="C22" s="14"/>
      <c r="D22" s="14"/>
    </row>
    <row r="23" spans="1:4">
      <c r="A23" s="325" t="s">
        <v>206</v>
      </c>
      <c r="B23" s="313" t="s">
        <v>207</v>
      </c>
      <c r="C23" s="14"/>
      <c r="D23" s="14"/>
    </row>
    <row r="24" spans="1:4">
      <c r="A24" s="321"/>
      <c r="B24" s="326" t="s">
        <v>208</v>
      </c>
      <c r="C24" s="14"/>
      <c r="D24" s="14"/>
    </row>
    <row r="25" spans="1:4">
      <c r="A25" s="321"/>
      <c r="B25" s="315" t="s">
        <v>209</v>
      </c>
      <c r="C25" s="14"/>
      <c r="D25" s="14"/>
    </row>
    <row r="26" spans="1:4">
      <c r="A26" s="321"/>
      <c r="B26" s="315" t="s">
        <v>210</v>
      </c>
      <c r="C26" s="14"/>
      <c r="D26" s="14"/>
    </row>
    <row r="27" spans="1:4">
      <c r="A27" s="321"/>
      <c r="B27" s="315" t="s">
        <v>211</v>
      </c>
      <c r="C27" s="14"/>
      <c r="D27" s="14"/>
    </row>
    <row r="28" spans="1:4">
      <c r="A28" s="321"/>
      <c r="B28" s="315" t="s">
        <v>212</v>
      </c>
      <c r="C28" s="14"/>
      <c r="D28" s="14"/>
    </row>
    <row r="29" spans="1:4">
      <c r="A29" s="321"/>
      <c r="B29" s="315" t="s">
        <v>213</v>
      </c>
      <c r="C29" s="14"/>
      <c r="D29" s="14"/>
    </row>
    <row r="30" spans="1:4">
      <c r="A30" s="321"/>
      <c r="B30" s="315" t="s">
        <v>214</v>
      </c>
      <c r="C30" s="14"/>
      <c r="D30" s="14"/>
    </row>
    <row r="31" spans="1:4" ht="14.25" thickBot="1">
      <c r="A31" s="323"/>
      <c r="B31" s="324" t="s">
        <v>215</v>
      </c>
      <c r="C31" s="14"/>
      <c r="D31" s="14"/>
    </row>
    <row r="32" spans="1:4">
      <c r="A32" s="327" t="s">
        <v>216</v>
      </c>
      <c r="B32" s="328" t="s">
        <v>217</v>
      </c>
      <c r="C32" s="14"/>
      <c r="D32" s="14"/>
    </row>
    <row r="33" spans="1:4">
      <c r="A33" s="329"/>
      <c r="B33" s="318" t="s">
        <v>218</v>
      </c>
      <c r="C33" s="14"/>
      <c r="D33" s="14"/>
    </row>
    <row r="34" spans="1:4">
      <c r="A34" s="329"/>
      <c r="B34" s="315" t="s">
        <v>219</v>
      </c>
      <c r="C34" s="14"/>
      <c r="D34" s="14"/>
    </row>
    <row r="35" spans="1:4" ht="14.25" thickBot="1">
      <c r="A35" s="330"/>
      <c r="B35" s="318" t="s">
        <v>220</v>
      </c>
      <c r="C35" s="14"/>
      <c r="D35" s="14"/>
    </row>
    <row r="36" spans="1:4">
      <c r="A36" s="319" t="s">
        <v>221</v>
      </c>
      <c r="B36" s="320" t="s">
        <v>184</v>
      </c>
      <c r="C36" s="14"/>
      <c r="D36" s="14"/>
    </row>
    <row r="37" spans="1:4">
      <c r="A37" s="321"/>
      <c r="B37" s="315" t="s">
        <v>222</v>
      </c>
      <c r="C37" s="14"/>
      <c r="D37" s="14"/>
    </row>
    <row r="38" spans="1:4">
      <c r="A38" s="321"/>
      <c r="B38" s="315" t="s">
        <v>223</v>
      </c>
      <c r="C38" s="14"/>
      <c r="D38" s="14"/>
    </row>
    <row r="39" spans="1:4">
      <c r="A39" s="321"/>
      <c r="B39" s="315" t="s">
        <v>224</v>
      </c>
      <c r="C39" s="14"/>
      <c r="D39" s="14"/>
    </row>
    <row r="40" spans="1:4">
      <c r="A40" s="321"/>
      <c r="B40" s="315" t="s">
        <v>225</v>
      </c>
      <c r="C40" s="14"/>
      <c r="D40" s="14"/>
    </row>
    <row r="41" spans="1:4">
      <c r="A41" s="331" t="s">
        <v>226</v>
      </c>
      <c r="B41" s="315" t="s">
        <v>184</v>
      </c>
      <c r="C41" s="14"/>
      <c r="D41" s="14"/>
    </row>
    <row r="42" spans="1:4">
      <c r="A42" s="321"/>
      <c r="B42" s="315" t="s">
        <v>222</v>
      </c>
      <c r="C42" s="14"/>
      <c r="D42" s="14"/>
    </row>
    <row r="43" spans="1:4">
      <c r="A43" s="321"/>
      <c r="B43" s="315" t="s">
        <v>223</v>
      </c>
      <c r="C43" s="14"/>
      <c r="D43" s="14"/>
    </row>
    <row r="44" spans="1:4">
      <c r="A44" s="321"/>
      <c r="B44" s="315" t="s">
        <v>224</v>
      </c>
      <c r="C44" s="14"/>
      <c r="D44" s="14"/>
    </row>
    <row r="45" spans="1:4" ht="14.25" thickBot="1">
      <c r="A45" s="323"/>
      <c r="B45" s="324" t="s">
        <v>225</v>
      </c>
      <c r="C45" s="14"/>
      <c r="D45" s="14"/>
    </row>
    <row r="46" spans="1:4">
      <c r="A46" s="327" t="s">
        <v>227</v>
      </c>
      <c r="B46" s="332" t="s">
        <v>228</v>
      </c>
      <c r="C46" s="14"/>
      <c r="D46" s="14"/>
    </row>
    <row r="47" spans="1:4">
      <c r="A47" s="329"/>
      <c r="B47" s="316" t="s">
        <v>229</v>
      </c>
      <c r="C47" s="14"/>
      <c r="D47" s="14"/>
    </row>
    <row r="48" spans="1:4">
      <c r="A48" s="329"/>
      <c r="B48" s="316" t="s">
        <v>230</v>
      </c>
      <c r="C48" s="14"/>
      <c r="D48" s="14"/>
    </row>
    <row r="49" spans="1:4">
      <c r="A49" s="329"/>
      <c r="B49" s="316" t="s">
        <v>231</v>
      </c>
      <c r="C49" s="14"/>
      <c r="D49" s="14"/>
    </row>
    <row r="50" spans="1:4" ht="14.25" thickBot="1">
      <c r="A50" s="330"/>
      <c r="B50" s="333" t="s">
        <v>232</v>
      </c>
      <c r="C50" s="14"/>
      <c r="D50" s="14"/>
    </row>
  </sheetData>
  <mergeCells count="8">
    <mergeCell ref="A41:A45"/>
    <mergeCell ref="A46:A50"/>
    <mergeCell ref="A1:D1"/>
    <mergeCell ref="A3:A16"/>
    <mergeCell ref="A17:A22"/>
    <mergeCell ref="A23:A31"/>
    <mergeCell ref="A32:A35"/>
    <mergeCell ref="A36:A4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3"/>
  <sheetViews>
    <sheetView workbookViewId="0">
      <selection activeCell="G20" sqref="G20"/>
    </sheetView>
  </sheetViews>
  <sheetFormatPr defaultRowHeight="13.5"/>
  <cols>
    <col min="1" max="1" width="9" customWidth="1"/>
  </cols>
  <sheetData>
    <row r="1" spans="1:20" s="342" customFormat="1" ht="21" customHeight="1">
      <c r="A1" s="336" t="str">
        <f>TEXT(DATE('[1]1'!J2,'[1]1'!L2,1),"公司服务部e年M月[DBNUM1]份业绩报表")</f>
        <v>公司服务部二○一五年十一月份业绩报表</v>
      </c>
      <c r="B1" s="336"/>
      <c r="C1" s="336"/>
      <c r="D1" s="336"/>
      <c r="E1" s="336"/>
      <c r="F1" s="336"/>
      <c r="G1" s="336"/>
      <c r="H1" s="337"/>
      <c r="I1" s="338"/>
      <c r="J1" s="339" t="str">
        <f>[1]车间业绩!H1</f>
        <v>今天是:2016年3月4日【星期五】    业绩截止昨天累计如下</v>
      </c>
      <c r="K1" s="339"/>
      <c r="L1" s="339"/>
      <c r="M1" s="339"/>
      <c r="N1" s="339"/>
      <c r="O1" s="339"/>
      <c r="P1" s="339"/>
      <c r="Q1" s="339"/>
      <c r="R1" s="339"/>
      <c r="S1" s="340"/>
      <c r="T1" s="341"/>
    </row>
    <row r="2" spans="1:20" s="342" customFormat="1" ht="3.75" customHeight="1" thickBot="1">
      <c r="A2" s="343"/>
      <c r="B2" s="344"/>
      <c r="C2" s="345"/>
      <c r="D2" s="345"/>
      <c r="E2" s="344"/>
      <c r="F2" s="344"/>
      <c r="G2" s="346"/>
      <c r="H2" s="346"/>
      <c r="I2" s="347"/>
      <c r="J2" s="347"/>
      <c r="K2" s="347"/>
      <c r="L2" s="347"/>
      <c r="M2" s="347"/>
      <c r="N2" s="347"/>
      <c r="O2" s="347"/>
      <c r="P2" s="348"/>
      <c r="Q2" s="349"/>
      <c r="R2" s="346"/>
      <c r="S2" s="340"/>
      <c r="T2" s="341"/>
    </row>
    <row r="3" spans="1:20" s="342" customFormat="1" ht="14.25" customHeight="1" thickBot="1">
      <c r="A3" s="350" t="s">
        <v>233</v>
      </c>
      <c r="B3" s="351"/>
      <c r="C3" s="352"/>
      <c r="D3" s="353"/>
      <c r="E3" s="354" t="s">
        <v>234</v>
      </c>
      <c r="F3" s="355"/>
      <c r="G3" s="356" t="s">
        <v>235</v>
      </c>
      <c r="H3" s="357"/>
      <c r="I3" s="358" t="s">
        <v>236</v>
      </c>
      <c r="J3" s="359" t="s">
        <v>237</v>
      </c>
      <c r="K3" s="359" t="s">
        <v>238</v>
      </c>
      <c r="L3" s="360" t="s">
        <v>239</v>
      </c>
      <c r="M3" s="359" t="s">
        <v>240</v>
      </c>
      <c r="N3" s="361" t="s">
        <v>241</v>
      </c>
      <c r="O3" s="359" t="s">
        <v>242</v>
      </c>
      <c r="P3" s="362" t="s">
        <v>243</v>
      </c>
      <c r="Q3" s="363" t="s">
        <v>244</v>
      </c>
      <c r="R3" s="364" t="s">
        <v>245</v>
      </c>
      <c r="S3" s="340"/>
      <c r="T3" s="341"/>
    </row>
    <row r="4" spans="1:20" s="342" customFormat="1" ht="14.25" customHeight="1">
      <c r="A4" s="365" t="s">
        <v>246</v>
      </c>
      <c r="B4" s="366"/>
      <c r="C4" s="367"/>
      <c r="D4" s="368"/>
      <c r="E4" s="369"/>
      <c r="F4" s="370"/>
      <c r="G4" s="371"/>
      <c r="H4" s="372"/>
      <c r="I4" s="373"/>
      <c r="J4" s="374"/>
      <c r="K4" s="374"/>
      <c r="L4" s="374"/>
      <c r="M4" s="374"/>
      <c r="N4" s="374"/>
      <c r="O4" s="375"/>
      <c r="P4" s="375"/>
      <c r="Q4" s="376"/>
      <c r="R4" s="377"/>
      <c r="S4" s="340"/>
      <c r="T4" s="341"/>
    </row>
    <row r="5" spans="1:20" s="342" customFormat="1" ht="14.25" customHeight="1" thickBot="1">
      <c r="A5" s="378" t="s">
        <v>247</v>
      </c>
      <c r="B5" s="379"/>
      <c r="C5" s="380"/>
      <c r="D5" s="381"/>
      <c r="E5" s="382"/>
      <c r="F5" s="383"/>
      <c r="G5" s="384"/>
      <c r="H5" s="385"/>
      <c r="I5" s="386" t="s">
        <v>248</v>
      </c>
      <c r="J5" s="387"/>
      <c r="K5" s="388"/>
      <c r="L5" s="389" t="s">
        <v>249</v>
      </c>
      <c r="M5" s="387"/>
      <c r="N5" s="390"/>
      <c r="O5" s="389" t="s">
        <v>250</v>
      </c>
      <c r="P5" s="387"/>
      <c r="Q5" s="391"/>
      <c r="R5" s="392"/>
      <c r="S5" s="340"/>
      <c r="T5" s="393"/>
    </row>
    <row r="6" spans="1:20" ht="19.5" thickBot="1">
      <c r="A6" s="394" t="s">
        <v>251</v>
      </c>
      <c r="B6" s="395"/>
      <c r="C6" s="395"/>
      <c r="D6" s="395"/>
      <c r="E6" s="395"/>
      <c r="F6" s="395"/>
      <c r="G6" s="395"/>
      <c r="H6" s="395"/>
      <c r="I6" s="395"/>
      <c r="J6" s="395"/>
      <c r="K6" s="395"/>
      <c r="L6" s="395"/>
      <c r="M6" s="395"/>
      <c r="N6" s="395"/>
      <c r="O6" s="395"/>
      <c r="P6" s="395"/>
      <c r="Q6" s="395"/>
      <c r="R6" s="396"/>
    </row>
    <row r="7" spans="1:20" ht="22.5">
      <c r="A7" s="397" t="s">
        <v>252</v>
      </c>
      <c r="B7" s="398" t="e">
        <f>DATE('[1]1'!I1,'[1]1'!K1,1)</f>
        <v>#VALUE!</v>
      </c>
      <c r="C7" s="398" t="e">
        <f>B7+1</f>
        <v>#VALUE!</v>
      </c>
      <c r="D7" s="398" t="e">
        <f t="shared" ref="D7:Q7" si="0">C7+1</f>
        <v>#VALUE!</v>
      </c>
      <c r="E7" s="398" t="e">
        <f t="shared" si="0"/>
        <v>#VALUE!</v>
      </c>
      <c r="F7" s="398" t="e">
        <f t="shared" si="0"/>
        <v>#VALUE!</v>
      </c>
      <c r="G7" s="398" t="e">
        <f t="shared" si="0"/>
        <v>#VALUE!</v>
      </c>
      <c r="H7" s="398" t="e">
        <f t="shared" si="0"/>
        <v>#VALUE!</v>
      </c>
      <c r="I7" s="398" t="e">
        <f t="shared" si="0"/>
        <v>#VALUE!</v>
      </c>
      <c r="J7" s="398" t="e">
        <f t="shared" si="0"/>
        <v>#VALUE!</v>
      </c>
      <c r="K7" s="398" t="e">
        <f t="shared" si="0"/>
        <v>#VALUE!</v>
      </c>
      <c r="L7" s="398" t="e">
        <f t="shared" si="0"/>
        <v>#VALUE!</v>
      </c>
      <c r="M7" s="398" t="e">
        <f t="shared" si="0"/>
        <v>#VALUE!</v>
      </c>
      <c r="N7" s="398" t="e">
        <f t="shared" si="0"/>
        <v>#VALUE!</v>
      </c>
      <c r="O7" s="398" t="e">
        <f t="shared" si="0"/>
        <v>#VALUE!</v>
      </c>
      <c r="P7" s="398" t="e">
        <f t="shared" si="0"/>
        <v>#VALUE!</v>
      </c>
      <c r="Q7" s="398" t="e">
        <f t="shared" si="0"/>
        <v>#VALUE!</v>
      </c>
      <c r="R7" s="399" t="s">
        <v>253</v>
      </c>
    </row>
    <row r="8" spans="1:20">
      <c r="A8" s="400" t="s">
        <v>254</v>
      </c>
      <c r="B8" s="401">
        <f>'[1]1'!E1</f>
        <v>0</v>
      </c>
      <c r="C8" s="401">
        <f>'[1]2'!E1</f>
        <v>0</v>
      </c>
      <c r="D8" s="401">
        <f>'[1]3'!E1</f>
        <v>0</v>
      </c>
      <c r="E8" s="401">
        <f>'[1]4'!E1</f>
        <v>0</v>
      </c>
      <c r="F8" s="401">
        <f>'[1]5'!E1</f>
        <v>0</v>
      </c>
      <c r="G8" s="401">
        <f>'[1]6'!E1</f>
        <v>0</v>
      </c>
      <c r="H8" s="401">
        <f>'[1]7'!E1</f>
        <v>0</v>
      </c>
      <c r="I8" s="401">
        <f>'[1]8'!E1</f>
        <v>0</v>
      </c>
      <c r="J8" s="401">
        <f>'[1]9'!E1</f>
        <v>0</v>
      </c>
      <c r="K8" s="401">
        <f>'[1]10'!E1</f>
        <v>0</v>
      </c>
      <c r="L8" s="401">
        <f>'[1]11'!E1</f>
        <v>0</v>
      </c>
      <c r="M8" s="401">
        <f>'[1]12'!E1</f>
        <v>0</v>
      </c>
      <c r="N8" s="401">
        <f>'[1]13'!E1</f>
        <v>0</v>
      </c>
      <c r="O8" s="401">
        <f>'[1]14'!E1</f>
        <v>0</v>
      </c>
      <c r="P8" s="401">
        <f>'[1]15'!E1</f>
        <v>0</v>
      </c>
      <c r="Q8" s="401">
        <f>'[1]16'!E1</f>
        <v>0</v>
      </c>
      <c r="R8" s="402">
        <f>'[1]32'!G1</f>
        <v>0</v>
      </c>
    </row>
    <row r="9" spans="1:20">
      <c r="A9" s="400" t="s">
        <v>255</v>
      </c>
      <c r="B9" s="401">
        <f>'[1]1'!E111</f>
        <v>0</v>
      </c>
      <c r="C9" s="401">
        <f>'[1]2'!E110</f>
        <v>0</v>
      </c>
      <c r="D9" s="401">
        <f>'[1]3'!E110</f>
        <v>0</v>
      </c>
      <c r="E9" s="401">
        <f>'[1]4'!E110</f>
        <v>0</v>
      </c>
      <c r="F9" s="401">
        <f>'[1]5'!E110</f>
        <v>0</v>
      </c>
      <c r="G9" s="401">
        <f>'[1]6'!E105</f>
        <v>0</v>
      </c>
      <c r="H9" s="401">
        <f>'[1]7'!E106</f>
        <v>0</v>
      </c>
      <c r="I9" s="401">
        <f>'[1]8'!E110</f>
        <v>0</v>
      </c>
      <c r="J9" s="401">
        <f>'[1]9'!E109</f>
        <v>0</v>
      </c>
      <c r="K9" s="401">
        <f>'[1]10'!E110</f>
        <v>0</v>
      </c>
      <c r="L9" s="401">
        <f>'[1]11'!E110</f>
        <v>0</v>
      </c>
      <c r="M9" s="401">
        <f>'[1]12'!E110</f>
        <v>0</v>
      </c>
      <c r="N9" s="401">
        <f>'[1]13'!E110</f>
        <v>0</v>
      </c>
      <c r="O9" s="401">
        <f>'[1]14'!E110</f>
        <v>0</v>
      </c>
      <c r="P9" s="401">
        <f>'[1]15'!E110</f>
        <v>0</v>
      </c>
      <c r="Q9" s="401">
        <f>'[1]16'!E110</f>
        <v>0</v>
      </c>
      <c r="R9" s="402">
        <f>'[1]32'!E210</f>
        <v>0</v>
      </c>
    </row>
    <row r="10" spans="1:20">
      <c r="A10" s="400" t="s">
        <v>256</v>
      </c>
      <c r="B10" s="401">
        <f>'[1]1'!E112</f>
        <v>0</v>
      </c>
      <c r="C10" s="401">
        <f>'[1]2'!E111</f>
        <v>0</v>
      </c>
      <c r="D10" s="401">
        <f>'[1]3'!E111</f>
        <v>0</v>
      </c>
      <c r="E10" s="401">
        <f>'[1]4'!E111</f>
        <v>0</v>
      </c>
      <c r="F10" s="401">
        <f>'[1]5'!E111</f>
        <v>0</v>
      </c>
      <c r="G10" s="401">
        <f>'[1]6'!E106</f>
        <v>0</v>
      </c>
      <c r="H10" s="401">
        <f>'[1]7'!E107</f>
        <v>0</v>
      </c>
      <c r="I10" s="401">
        <f>'[1]8'!E111</f>
        <v>0</v>
      </c>
      <c r="J10" s="401">
        <f>'[1]9'!E110</f>
        <v>0</v>
      </c>
      <c r="K10" s="401">
        <f>'[1]10'!E111</f>
        <v>0</v>
      </c>
      <c r="L10" s="401">
        <f>'[1]11'!E111</f>
        <v>0</v>
      </c>
      <c r="M10" s="401">
        <f>'[1]12'!E111</f>
        <v>0</v>
      </c>
      <c r="N10" s="401">
        <f>'[1]13'!E111</f>
        <v>0</v>
      </c>
      <c r="O10" s="401">
        <f>'[1]14'!E111</f>
        <v>0</v>
      </c>
      <c r="P10" s="401">
        <f>'[1]15'!E111</f>
        <v>0</v>
      </c>
      <c r="Q10" s="401">
        <f>'[1]16'!E111</f>
        <v>0</v>
      </c>
      <c r="R10" s="402">
        <f>'[1]32'!E211</f>
        <v>0</v>
      </c>
    </row>
    <row r="11" spans="1:20">
      <c r="A11" s="400" t="s">
        <v>257</v>
      </c>
      <c r="B11" s="401">
        <f>'[1]1'!E113</f>
        <v>0</v>
      </c>
      <c r="C11" s="401">
        <f>'[1]2'!E112</f>
        <v>0</v>
      </c>
      <c r="D11" s="401">
        <f>'[1]3'!E112</f>
        <v>0</v>
      </c>
      <c r="E11" s="401">
        <f>'[1]4'!E112</f>
        <v>0</v>
      </c>
      <c r="F11" s="401">
        <f>'[1]5'!E112</f>
        <v>0</v>
      </c>
      <c r="G11" s="401">
        <f>'[1]6'!E107</f>
        <v>0</v>
      </c>
      <c r="H11" s="401">
        <f>'[1]7'!E108</f>
        <v>0</v>
      </c>
      <c r="I11" s="401">
        <f>'[1]8'!E112</f>
        <v>0</v>
      </c>
      <c r="J11" s="401">
        <f>'[1]9'!E111</f>
        <v>0</v>
      </c>
      <c r="K11" s="401">
        <f>'[1]10'!E112</f>
        <v>0</v>
      </c>
      <c r="L11" s="401">
        <f>'[1]11'!E112</f>
        <v>0</v>
      </c>
      <c r="M11" s="401">
        <f>'[1]12'!E112</f>
        <v>0</v>
      </c>
      <c r="N11" s="401">
        <f>'[1]13'!E112</f>
        <v>0</v>
      </c>
      <c r="O11" s="401">
        <f>'[1]14'!E112</f>
        <v>0</v>
      </c>
      <c r="P11" s="401">
        <f>'[1]15'!E112</f>
        <v>0</v>
      </c>
      <c r="Q11" s="401">
        <f>'[1]16'!E112</f>
        <v>0</v>
      </c>
      <c r="R11" s="402">
        <f>'[1]32'!E212</f>
        <v>0</v>
      </c>
    </row>
    <row r="12" spans="1:20">
      <c r="A12" s="400" t="s">
        <v>258</v>
      </c>
      <c r="B12" s="401">
        <f>'[1]1'!E114</f>
        <v>0</v>
      </c>
      <c r="C12" s="401">
        <f>'[1]2'!E113</f>
        <v>0</v>
      </c>
      <c r="D12" s="401">
        <f>'[1]3'!E113</f>
        <v>0</v>
      </c>
      <c r="E12" s="401">
        <f>'[1]4'!E113</f>
        <v>0</v>
      </c>
      <c r="F12" s="401">
        <f>'[1]5'!E113</f>
        <v>0</v>
      </c>
      <c r="G12" s="401">
        <f>'[1]6'!E108</f>
        <v>0</v>
      </c>
      <c r="H12" s="401">
        <f>'[1]7'!E109</f>
        <v>0</v>
      </c>
      <c r="I12" s="401">
        <f>'[1]8'!E113</f>
        <v>0</v>
      </c>
      <c r="J12" s="401">
        <f>'[1]9'!E112</f>
        <v>0</v>
      </c>
      <c r="K12" s="401">
        <f>'[1]10'!E113</f>
        <v>0</v>
      </c>
      <c r="L12" s="401">
        <f>'[1]11'!E113</f>
        <v>0</v>
      </c>
      <c r="M12" s="401">
        <f>'[1]12'!E113</f>
        <v>0</v>
      </c>
      <c r="N12" s="401">
        <f>'[1]13'!E113</f>
        <v>0</v>
      </c>
      <c r="O12" s="401">
        <f>'[1]14'!E113</f>
        <v>0</v>
      </c>
      <c r="P12" s="401">
        <f>'[1]15'!E113</f>
        <v>0</v>
      </c>
      <c r="Q12" s="401">
        <f>'[1]16'!E113</f>
        <v>0</v>
      </c>
      <c r="R12" s="402">
        <f>'[1]32'!E213</f>
        <v>0</v>
      </c>
    </row>
    <row r="13" spans="1:20">
      <c r="A13" s="400" t="s">
        <v>259</v>
      </c>
      <c r="B13" s="401">
        <f>'[1]1'!E115</f>
        <v>0</v>
      </c>
      <c r="C13" s="401">
        <f>'[1]2'!E114</f>
        <v>0</v>
      </c>
      <c r="D13" s="401">
        <f>'[1]3'!E114</f>
        <v>0</v>
      </c>
      <c r="E13" s="401">
        <f>'[1]4'!E114</f>
        <v>0</v>
      </c>
      <c r="F13" s="401">
        <f>'[1]5'!E114</f>
        <v>0</v>
      </c>
      <c r="G13" s="401">
        <f>'[1]6'!E109</f>
        <v>0</v>
      </c>
      <c r="H13" s="401">
        <f>'[1]7'!E110</f>
        <v>0</v>
      </c>
      <c r="I13" s="401">
        <f>'[1]8'!E114</f>
        <v>0</v>
      </c>
      <c r="J13" s="401">
        <f>'[1]9'!E113</f>
        <v>0</v>
      </c>
      <c r="K13" s="401">
        <f>'[1]10'!E114</f>
        <v>0</v>
      </c>
      <c r="L13" s="401">
        <f>'[1]11'!E114</f>
        <v>0</v>
      </c>
      <c r="M13" s="401">
        <f>'[1]12'!E114</f>
        <v>0</v>
      </c>
      <c r="N13" s="401">
        <f>'[1]13'!E114</f>
        <v>0</v>
      </c>
      <c r="O13" s="401">
        <f>'[1]14'!E114</f>
        <v>0</v>
      </c>
      <c r="P13" s="401">
        <f>'[1]15'!E114</f>
        <v>0</v>
      </c>
      <c r="Q13" s="401">
        <f>'[1]16'!E114</f>
        <v>0</v>
      </c>
      <c r="R13" s="402">
        <f>'[1]32'!E214</f>
        <v>0</v>
      </c>
    </row>
    <row r="14" spans="1:20" ht="14.25" thickBot="1">
      <c r="A14" s="403" t="s">
        <v>260</v>
      </c>
      <c r="B14" s="404">
        <f>SUM(B9:B13)</f>
        <v>0</v>
      </c>
      <c r="C14" s="404">
        <f t="shared" ref="C14:Q14" si="1">SUM(C9:C13)</f>
        <v>0</v>
      </c>
      <c r="D14" s="404">
        <f t="shared" si="1"/>
        <v>0</v>
      </c>
      <c r="E14" s="404">
        <f t="shared" si="1"/>
        <v>0</v>
      </c>
      <c r="F14" s="404">
        <f t="shared" si="1"/>
        <v>0</v>
      </c>
      <c r="G14" s="404">
        <f t="shared" si="1"/>
        <v>0</v>
      </c>
      <c r="H14" s="404">
        <f t="shared" si="1"/>
        <v>0</v>
      </c>
      <c r="I14" s="404">
        <f t="shared" si="1"/>
        <v>0</v>
      </c>
      <c r="J14" s="404">
        <f t="shared" si="1"/>
        <v>0</v>
      </c>
      <c r="K14" s="404">
        <f t="shared" si="1"/>
        <v>0</v>
      </c>
      <c r="L14" s="404">
        <f t="shared" si="1"/>
        <v>0</v>
      </c>
      <c r="M14" s="404">
        <f t="shared" si="1"/>
        <v>0</v>
      </c>
      <c r="N14" s="404">
        <f t="shared" si="1"/>
        <v>0</v>
      </c>
      <c r="O14" s="404">
        <f t="shared" si="1"/>
        <v>0</v>
      </c>
      <c r="P14" s="404">
        <f>SUM(P9:P13)</f>
        <v>0</v>
      </c>
      <c r="Q14" s="404">
        <f t="shared" si="1"/>
        <v>0</v>
      </c>
      <c r="R14" s="405">
        <f>SUM(R9:R13)</f>
        <v>0</v>
      </c>
    </row>
    <row r="15" spans="1:20" ht="14.25" thickBot="1">
      <c r="A15" s="406"/>
      <c r="B15" s="407"/>
      <c r="C15" s="407"/>
      <c r="D15" s="407"/>
      <c r="E15" s="407"/>
      <c r="F15" s="407"/>
      <c r="G15" s="407"/>
      <c r="H15" s="407"/>
      <c r="I15" s="407"/>
      <c r="J15" s="407"/>
      <c r="K15" s="407"/>
      <c r="L15" s="407"/>
      <c r="M15" s="407"/>
      <c r="N15" s="407"/>
      <c r="O15" s="407"/>
      <c r="P15" s="407"/>
      <c r="Q15" s="407"/>
      <c r="R15" s="408"/>
    </row>
    <row r="16" spans="1:20" ht="22.5">
      <c r="A16" s="409" t="s">
        <v>252</v>
      </c>
      <c r="B16" s="410" t="e">
        <f>Q7+1</f>
        <v>#VALUE!</v>
      </c>
      <c r="C16" s="410" t="e">
        <f t="shared" ref="C16:P16" si="2">B16+1</f>
        <v>#VALUE!</v>
      </c>
      <c r="D16" s="410" t="e">
        <f t="shared" si="2"/>
        <v>#VALUE!</v>
      </c>
      <c r="E16" s="410" t="e">
        <f t="shared" si="2"/>
        <v>#VALUE!</v>
      </c>
      <c r="F16" s="410" t="e">
        <f t="shared" si="2"/>
        <v>#VALUE!</v>
      </c>
      <c r="G16" s="410" t="e">
        <f t="shared" si="2"/>
        <v>#VALUE!</v>
      </c>
      <c r="H16" s="410" t="e">
        <f t="shared" si="2"/>
        <v>#VALUE!</v>
      </c>
      <c r="I16" s="410" t="e">
        <f t="shared" si="2"/>
        <v>#VALUE!</v>
      </c>
      <c r="J16" s="410" t="e">
        <f t="shared" si="2"/>
        <v>#VALUE!</v>
      </c>
      <c r="K16" s="410" t="e">
        <f t="shared" si="2"/>
        <v>#VALUE!</v>
      </c>
      <c r="L16" s="410" t="e">
        <f t="shared" si="2"/>
        <v>#VALUE!</v>
      </c>
      <c r="M16" s="410" t="e">
        <f t="shared" si="2"/>
        <v>#VALUE!</v>
      </c>
      <c r="N16" s="410" t="e">
        <f t="shared" si="2"/>
        <v>#VALUE!</v>
      </c>
      <c r="O16" s="410" t="e">
        <f t="shared" si="2"/>
        <v>#VALUE!</v>
      </c>
      <c r="P16" s="410" t="e">
        <f t="shared" si="2"/>
        <v>#VALUE!</v>
      </c>
      <c r="Q16" s="411" t="s">
        <v>261</v>
      </c>
      <c r="R16" s="412"/>
    </row>
    <row r="17" spans="1:20">
      <c r="A17" s="400" t="s">
        <v>254</v>
      </c>
      <c r="B17" s="401">
        <f>'[1]17'!E1</f>
        <v>0</v>
      </c>
      <c r="C17" s="401">
        <f>'[1]18'!E1</f>
        <v>0</v>
      </c>
      <c r="D17" s="401">
        <f>'[1]19'!E1</f>
        <v>0</v>
      </c>
      <c r="E17" s="401">
        <f>'[1]20'!E1</f>
        <v>0</v>
      </c>
      <c r="F17" s="401">
        <f>'[1]21'!E1</f>
        <v>0</v>
      </c>
      <c r="G17" s="401">
        <f>'[1]22'!E1</f>
        <v>0</v>
      </c>
      <c r="H17" s="401">
        <f>'[1]23'!E1</f>
        <v>0</v>
      </c>
      <c r="I17" s="401">
        <f>'[1]24'!E1</f>
        <v>0</v>
      </c>
      <c r="J17" s="401">
        <f>'[1]25'!E1</f>
        <v>0</v>
      </c>
      <c r="K17" s="401">
        <f>'[1]26'!E1</f>
        <v>0</v>
      </c>
      <c r="L17" s="401">
        <f>'[1]27'!E1</f>
        <v>0</v>
      </c>
      <c r="M17" s="401">
        <f>'[1]28'!E1</f>
        <v>0</v>
      </c>
      <c r="N17" s="401">
        <f>'[1]29'!E1</f>
        <v>0</v>
      </c>
      <c r="O17" s="401" t="e">
        <f>#REF!</f>
        <v>#REF!</v>
      </c>
      <c r="P17" s="401" t="e">
        <f>#REF!</f>
        <v>#REF!</v>
      </c>
      <c r="Q17" s="413" t="e">
        <f>SUM(B8:Q8)+SUM(B17:P17)</f>
        <v>#REF!</v>
      </c>
      <c r="R17" s="414"/>
    </row>
    <row r="18" spans="1:20">
      <c r="A18" s="400" t="s">
        <v>255</v>
      </c>
      <c r="B18" s="401">
        <f>'[1]17'!E110</f>
        <v>0</v>
      </c>
      <c r="C18" s="401">
        <f>'[1]18'!E110</f>
        <v>0</v>
      </c>
      <c r="D18" s="401">
        <f>'[1]19'!E99</f>
        <v>0</v>
      </c>
      <c r="E18" s="401">
        <f>'[1]20'!E110</f>
        <v>0</v>
      </c>
      <c r="F18" s="401">
        <f>'[1]21'!E102</f>
        <v>0</v>
      </c>
      <c r="G18" s="401">
        <f>'[1]22'!E110</f>
        <v>0</v>
      </c>
      <c r="H18" s="401">
        <f>'[1]23'!E107</f>
        <v>0</v>
      </c>
      <c r="I18" s="401">
        <f>'[1]24'!E106</f>
        <v>0</v>
      </c>
      <c r="J18" s="401">
        <f>'[1]25'!E108</f>
        <v>0</v>
      </c>
      <c r="K18" s="401">
        <f>'[1]26'!E110</f>
        <v>0</v>
      </c>
      <c r="L18" s="401">
        <f>'[1]27'!E110</f>
        <v>0</v>
      </c>
      <c r="M18" s="401">
        <f>'[1]28'!E110</f>
        <v>0</v>
      </c>
      <c r="N18" s="401">
        <f>'[1]29'!E109</f>
        <v>0</v>
      </c>
      <c r="O18" s="401" t="e">
        <f>#REF!</f>
        <v>#REF!</v>
      </c>
      <c r="P18" s="401" t="e">
        <f>#REF!</f>
        <v>#REF!</v>
      </c>
      <c r="Q18" s="413" t="e">
        <f t="shared" ref="Q18:Q23" si="3">SUM(B9:R9)+SUM(B18:P18)</f>
        <v>#REF!</v>
      </c>
      <c r="R18" s="414"/>
    </row>
    <row r="19" spans="1:20">
      <c r="A19" s="400" t="s">
        <v>256</v>
      </c>
      <c r="B19" s="401">
        <f>'[1]17'!E111</f>
        <v>0</v>
      </c>
      <c r="C19" s="401">
        <f>'[1]18'!E111</f>
        <v>0</v>
      </c>
      <c r="D19" s="401">
        <f>'[1]19'!E100</f>
        <v>0</v>
      </c>
      <c r="E19" s="401">
        <f>'[1]20'!E111</f>
        <v>0</v>
      </c>
      <c r="F19" s="401">
        <f>'[1]21'!E103</f>
        <v>0</v>
      </c>
      <c r="G19" s="401">
        <f>'[1]22'!E111</f>
        <v>0</v>
      </c>
      <c r="H19" s="401">
        <f>'[1]23'!E108</f>
        <v>0</v>
      </c>
      <c r="I19" s="401">
        <f>'[1]24'!E107</f>
        <v>0</v>
      </c>
      <c r="J19" s="401">
        <f>'[1]25'!E109</f>
        <v>0</v>
      </c>
      <c r="K19" s="401">
        <f>'[1]26'!E111</f>
        <v>0</v>
      </c>
      <c r="L19" s="401">
        <f>'[1]27'!E111</f>
        <v>0</v>
      </c>
      <c r="M19" s="401">
        <f>'[1]28'!E111</f>
        <v>0</v>
      </c>
      <c r="N19" s="401">
        <f>'[1]29'!E110</f>
        <v>0</v>
      </c>
      <c r="O19" s="401" t="e">
        <f>#REF!</f>
        <v>#REF!</v>
      </c>
      <c r="P19" s="401" t="e">
        <f>#REF!</f>
        <v>#REF!</v>
      </c>
      <c r="Q19" s="413" t="e">
        <f t="shared" si="3"/>
        <v>#REF!</v>
      </c>
      <c r="R19" s="414"/>
    </row>
    <row r="20" spans="1:20">
      <c r="A20" s="400" t="s">
        <v>257</v>
      </c>
      <c r="B20" s="401">
        <f>'[1]17'!E112</f>
        <v>0</v>
      </c>
      <c r="C20" s="401">
        <f>'[1]18'!E112</f>
        <v>0</v>
      </c>
      <c r="D20" s="401">
        <f>'[1]19'!E101</f>
        <v>0</v>
      </c>
      <c r="E20" s="401">
        <f>'[1]20'!E112</f>
        <v>0</v>
      </c>
      <c r="F20" s="401">
        <f>'[1]21'!E104</f>
        <v>0</v>
      </c>
      <c r="G20" s="401">
        <f>'[1]22'!E112</f>
        <v>0</v>
      </c>
      <c r="H20" s="401">
        <f>'[1]23'!E109</f>
        <v>0</v>
      </c>
      <c r="I20" s="401">
        <f>'[1]24'!E108</f>
        <v>0</v>
      </c>
      <c r="J20" s="401">
        <f>'[1]25'!E110</f>
        <v>0</v>
      </c>
      <c r="K20" s="401">
        <f>'[1]26'!E112</f>
        <v>0</v>
      </c>
      <c r="L20" s="401">
        <f>'[1]27'!E112</f>
        <v>0</v>
      </c>
      <c r="M20" s="401">
        <f>'[1]28'!E112</f>
        <v>0</v>
      </c>
      <c r="N20" s="401">
        <f>'[1]29'!E111</f>
        <v>0</v>
      </c>
      <c r="O20" s="401" t="e">
        <f>#REF!</f>
        <v>#REF!</v>
      </c>
      <c r="P20" s="401" t="e">
        <f>#REF!</f>
        <v>#REF!</v>
      </c>
      <c r="Q20" s="413" t="e">
        <f t="shared" si="3"/>
        <v>#REF!</v>
      </c>
      <c r="R20" s="414"/>
    </row>
    <row r="21" spans="1:20">
      <c r="A21" s="400" t="s">
        <v>258</v>
      </c>
      <c r="B21" s="401">
        <f>'[1]17'!E113</f>
        <v>0</v>
      </c>
      <c r="C21" s="401">
        <f>'[1]18'!E113</f>
        <v>0</v>
      </c>
      <c r="D21" s="401">
        <f>'[1]19'!E102</f>
        <v>0</v>
      </c>
      <c r="E21" s="401">
        <f>'[1]20'!E113</f>
        <v>0</v>
      </c>
      <c r="F21" s="401">
        <f>'[1]21'!E105</f>
        <v>0</v>
      </c>
      <c r="G21" s="401">
        <f>'[1]22'!E113</f>
        <v>0</v>
      </c>
      <c r="H21" s="401">
        <f>'[1]23'!E110</f>
        <v>0</v>
      </c>
      <c r="I21" s="401">
        <f>'[1]24'!E109</f>
        <v>0</v>
      </c>
      <c r="J21" s="401">
        <f>'[1]25'!E111</f>
        <v>0</v>
      </c>
      <c r="K21" s="401">
        <f>'[1]26'!E113</f>
        <v>0</v>
      </c>
      <c r="L21" s="401">
        <f>'[1]27'!E113</f>
        <v>0</v>
      </c>
      <c r="M21" s="401">
        <f>'[1]28'!E113</f>
        <v>0</v>
      </c>
      <c r="N21" s="401">
        <f>'[1]29'!E112</f>
        <v>0</v>
      </c>
      <c r="O21" s="401" t="e">
        <f>#REF!</f>
        <v>#REF!</v>
      </c>
      <c r="P21" s="401" t="e">
        <f>#REF!</f>
        <v>#REF!</v>
      </c>
      <c r="Q21" s="413" t="e">
        <f t="shared" si="3"/>
        <v>#REF!</v>
      </c>
      <c r="R21" s="414"/>
    </row>
    <row r="22" spans="1:20">
      <c r="A22" s="400" t="s">
        <v>259</v>
      </c>
      <c r="B22" s="401">
        <f>'[1]17'!E114</f>
        <v>0</v>
      </c>
      <c r="C22" s="401">
        <f>'[1]18'!E114</f>
        <v>0</v>
      </c>
      <c r="D22" s="401">
        <f>'[1]19'!E103</f>
        <v>0</v>
      </c>
      <c r="E22" s="401">
        <f>'[1]20'!E114</f>
        <v>0</v>
      </c>
      <c r="F22" s="401">
        <f>'[1]21'!E106</f>
        <v>0</v>
      </c>
      <c r="G22" s="401">
        <f>'[1]22'!E114</f>
        <v>0</v>
      </c>
      <c r="H22" s="401">
        <f>'[1]23'!E111</f>
        <v>0</v>
      </c>
      <c r="I22" s="401">
        <f>'[1]24'!E110</f>
        <v>0</v>
      </c>
      <c r="J22" s="401">
        <f>'[1]25'!E112</f>
        <v>0</v>
      </c>
      <c r="K22" s="401">
        <f>'[1]26'!E114</f>
        <v>0</v>
      </c>
      <c r="L22" s="401">
        <f>'[1]27'!E114</f>
        <v>0</v>
      </c>
      <c r="M22" s="401">
        <f>'[1]28'!E114</f>
        <v>0</v>
      </c>
      <c r="N22" s="401">
        <f>'[1]29'!E113</f>
        <v>0</v>
      </c>
      <c r="O22" s="401" t="e">
        <f>#REF!</f>
        <v>#REF!</v>
      </c>
      <c r="P22" s="401" t="e">
        <f>#REF!</f>
        <v>#REF!</v>
      </c>
      <c r="Q22" s="413" t="e">
        <f t="shared" si="3"/>
        <v>#REF!</v>
      </c>
      <c r="R22" s="414"/>
    </row>
    <row r="23" spans="1:20" ht="14.25" thickBot="1">
      <c r="A23" s="403" t="s">
        <v>260</v>
      </c>
      <c r="B23" s="404">
        <f>SUM(B18:B22)</f>
        <v>0</v>
      </c>
      <c r="C23" s="404">
        <f t="shared" ref="C23:P23" si="4">SUM(C18:C22)</f>
        <v>0</v>
      </c>
      <c r="D23" s="404">
        <f t="shared" si="4"/>
        <v>0</v>
      </c>
      <c r="E23" s="404">
        <f t="shared" si="4"/>
        <v>0</v>
      </c>
      <c r="F23" s="404">
        <f t="shared" si="4"/>
        <v>0</v>
      </c>
      <c r="G23" s="404">
        <f t="shared" si="4"/>
        <v>0</v>
      </c>
      <c r="H23" s="404">
        <f t="shared" si="4"/>
        <v>0</v>
      </c>
      <c r="I23" s="404">
        <f t="shared" si="4"/>
        <v>0</v>
      </c>
      <c r="J23" s="404">
        <f t="shared" si="4"/>
        <v>0</v>
      </c>
      <c r="K23" s="404">
        <f t="shared" si="4"/>
        <v>0</v>
      </c>
      <c r="L23" s="404">
        <f t="shared" si="4"/>
        <v>0</v>
      </c>
      <c r="M23" s="404">
        <f t="shared" si="4"/>
        <v>0</v>
      </c>
      <c r="N23" s="404">
        <f t="shared" si="4"/>
        <v>0</v>
      </c>
      <c r="O23" s="404" t="e">
        <f t="shared" si="4"/>
        <v>#REF!</v>
      </c>
      <c r="P23" s="404" t="e">
        <f t="shared" si="4"/>
        <v>#REF!</v>
      </c>
      <c r="Q23" s="415" t="e">
        <f t="shared" si="3"/>
        <v>#REF!</v>
      </c>
      <c r="R23" s="416"/>
    </row>
    <row r="24" spans="1:20" ht="14.25" thickBot="1"/>
    <row r="25" spans="1:20" s="342" customFormat="1" ht="20.25" customHeight="1" thickBot="1">
      <c r="A25" s="394" t="s">
        <v>262</v>
      </c>
      <c r="B25" s="395"/>
      <c r="C25" s="395"/>
      <c r="D25" s="395"/>
      <c r="E25" s="395"/>
      <c r="F25" s="395"/>
      <c r="G25" s="395"/>
      <c r="H25" s="395"/>
      <c r="I25" s="395"/>
      <c r="J25" s="395"/>
      <c r="K25" s="395"/>
      <c r="L25" s="395"/>
      <c r="M25" s="395"/>
      <c r="N25" s="395"/>
      <c r="O25" s="395"/>
      <c r="P25" s="395"/>
      <c r="Q25" s="395"/>
      <c r="R25" s="396"/>
      <c r="S25" s="340"/>
      <c r="T25" s="341"/>
    </row>
    <row r="26" spans="1:20" s="342" customFormat="1" ht="21.75" customHeight="1">
      <c r="A26" s="409" t="s">
        <v>252</v>
      </c>
      <c r="B26" s="410" t="e">
        <f>#REF!</f>
        <v>#REF!</v>
      </c>
      <c r="C26" s="410" t="e">
        <f t="shared" ref="C26" si="5">#REF!</f>
        <v>#REF!</v>
      </c>
      <c r="D26" s="410" t="e">
        <f t="shared" ref="D26" si="6">#REF!</f>
        <v>#REF!</v>
      </c>
      <c r="E26" s="410" t="e">
        <f t="shared" ref="E26" si="7">#REF!</f>
        <v>#REF!</v>
      </c>
      <c r="F26" s="410" t="e">
        <f t="shared" ref="F26" si="8">#REF!</f>
        <v>#REF!</v>
      </c>
      <c r="G26" s="410" t="e">
        <f t="shared" ref="G26" si="9">#REF!</f>
        <v>#REF!</v>
      </c>
      <c r="H26" s="410" t="e">
        <f t="shared" ref="H26" si="10">#REF!</f>
        <v>#REF!</v>
      </c>
      <c r="I26" s="410" t="e">
        <f t="shared" ref="I26" si="11">#REF!</f>
        <v>#REF!</v>
      </c>
      <c r="J26" s="410" t="e">
        <f t="shared" ref="J26" si="12">#REF!</f>
        <v>#REF!</v>
      </c>
      <c r="K26" s="410" t="e">
        <f t="shared" ref="K26" si="13">#REF!</f>
        <v>#REF!</v>
      </c>
      <c r="L26" s="410" t="e">
        <f t="shared" ref="L26" si="14">#REF!</f>
        <v>#REF!</v>
      </c>
      <c r="M26" s="410" t="e">
        <f t="shared" ref="M26" si="15">#REF!</f>
        <v>#REF!</v>
      </c>
      <c r="N26" s="410" t="e">
        <f t="shared" ref="N26" si="16">#REF!</f>
        <v>#REF!</v>
      </c>
      <c r="O26" s="410" t="e">
        <f>#REF!</f>
        <v>#REF!</v>
      </c>
      <c r="P26" s="410" t="e">
        <f t="shared" ref="P26" si="17">#REF!</f>
        <v>#REF!</v>
      </c>
      <c r="Q26" s="410" t="e">
        <f t="shared" ref="Q26" si="18">#REF!</f>
        <v>#REF!</v>
      </c>
      <c r="R26" s="417" t="s">
        <v>253</v>
      </c>
      <c r="S26" s="340"/>
      <c r="T26" s="341"/>
    </row>
    <row r="27" spans="1:20" s="342" customFormat="1" ht="18" customHeight="1">
      <c r="A27" s="400" t="s">
        <v>263</v>
      </c>
      <c r="B27" s="401">
        <f>'[1]1'!AI69+'[1]1'!AV69+'[1]1'!BD69+'[1]1'!BI69+'[1]1'!BN69+'[1]1'!CA69+'[1]1'!CN69</f>
        <v>0</v>
      </c>
      <c r="C27" s="401">
        <f>'[1]2'!AI68+'[1]2'!AV68+'[1]2'!BD68+'[1]2'!BI68+'[1]2'!BN68+'[1]2'!CA68+'[1]2'!CN68</f>
        <v>0</v>
      </c>
      <c r="D27" s="401">
        <f>'[1]3'!AI68+'[1]3'!AV68+'[1]3'!BD68+'[1]3'!BI68+'[1]3'!BN68+'[1]3'!CA68+'[1]3'!CN68</f>
        <v>0</v>
      </c>
      <c r="E27" s="401">
        <f>'[1]4'!AI68+'[1]4'!AV68+'[1]4'!BD68+'[1]4'!BI68+'[1]4'!BN68+'[1]4'!CA68+'[1]4'!CN68</f>
        <v>0</v>
      </c>
      <c r="F27" s="401">
        <f>'[1]5'!AI68+'[1]5'!AV68+'[1]5'!BD68+'[1]5'!BI68+'[1]5'!BN68+'[1]5'!CA68+'[1]5'!CN68</f>
        <v>0</v>
      </c>
      <c r="G27" s="401">
        <f>'[1]6'!AI63+'[1]6'!AV63+'[1]6'!BD63+'[1]6'!BI63+'[1]6'!BN63+'[1]6'!CA63+'[1]6'!CN63</f>
        <v>0</v>
      </c>
      <c r="H27" s="401">
        <f>'[1]7'!AI64+'[1]7'!AV64+'[1]7'!BD64+'[1]7'!BI64+'[1]7'!BN64+'[1]7'!CA64+'[1]7'!CN64</f>
        <v>0</v>
      </c>
      <c r="I27" s="401">
        <f>'[1]8'!AI68+'[1]8'!AV68+'[1]8'!BD68+'[1]8'!BI68+'[1]8'!BN68+'[1]8'!CA68+'[1]8'!CN68</f>
        <v>0</v>
      </c>
      <c r="J27" s="401">
        <f>'[1]9'!AI67+'[1]9'!AV67+'[1]9'!BD67+'[1]9'!BI67+'[1]9'!BN67+'[1]9'!CA67+'[1]9'!CN67</f>
        <v>0</v>
      </c>
      <c r="K27" s="401">
        <f>'[1]10'!AI68+'[1]10'!AV68+'[1]10'!BD68+'[1]10'!BI68+'[1]10'!BN68+'[1]10'!CA68+'[1]10'!CN68</f>
        <v>0</v>
      </c>
      <c r="L27" s="401">
        <f>'[1]11'!AI68+'[1]11'!AV68+'[1]11'!BD68+'[1]11'!BI68+'[1]11'!BN68+'[1]11'!CA68+'[1]11'!CN68</f>
        <v>0</v>
      </c>
      <c r="M27" s="401">
        <f>'[1]12'!AI68+'[1]12'!AV68+'[1]12'!BD68+'[1]12'!BI68+'[1]12'!BN68+'[1]12'!CA68+'[1]12'!CN68</f>
        <v>0</v>
      </c>
      <c r="N27" s="401">
        <f>'[1]13'!AI68+'[1]13'!AV68+'[1]13'!BD68+'[1]13'!BI68+'[1]13'!BN68+'[1]13'!CA68+'[1]13'!CN68</f>
        <v>0</v>
      </c>
      <c r="O27" s="401">
        <f>'[1]14'!AI68+'[1]14'!AV68+'[1]14'!BD68+'[1]14'!BI68+'[1]14'!BN68+'[1]14'!CA68+'[1]14'!CN68</f>
        <v>0</v>
      </c>
      <c r="P27" s="401">
        <f>'[1]15'!AI68+'[1]15'!AV68+'[1]15'!BD68+'[1]15'!BI68+'[1]15'!BN68+'[1]15'!CA68+'[1]15'!CN68</f>
        <v>0</v>
      </c>
      <c r="Q27" s="401">
        <f>'[1]16'!AI68+'[1]16'!AV68+'[1]16'!BD68+'[1]16'!BI68+'[1]16'!BN68+'[1]16'!CA68+'[1]16'!CN68</f>
        <v>0</v>
      </c>
      <c r="R27" s="402">
        <f>'[1]32'!AI168+'[1]32'!AV168+'[1]32'!BD168+'[1]32'!BI168+'[1]32'!BN168+'[1]32'!CA168+'[1]32'!CN168</f>
        <v>0</v>
      </c>
      <c r="S27" s="340"/>
      <c r="T27" s="341"/>
    </row>
    <row r="28" spans="1:20" s="342" customFormat="1" ht="18" customHeight="1">
      <c r="A28" s="400" t="s">
        <v>264</v>
      </c>
      <c r="B28" s="401">
        <f>'[1]1'!AJ69+'[1]1'!AW69+'[1]1'!BE69+'[1]1'!BJ69+'[1]1'!BO69+'[1]1'!CB69+'[1]1'!CO69</f>
        <v>0</v>
      </c>
      <c r="C28" s="401">
        <f>'[1]2'!AJ68+'[1]2'!AW68+'[1]2'!BE68+'[1]2'!BJ68+'[1]2'!BO68+'[1]2'!CB68+'[1]2'!CO68</f>
        <v>0</v>
      </c>
      <c r="D28" s="401">
        <f>'[1]3'!AJ68+'[1]3'!AW68+'[1]3'!BE68+'[1]3'!BJ68+'[1]3'!BO68+'[1]3'!CB68+'[1]3'!CO68</f>
        <v>0</v>
      </c>
      <c r="E28" s="401">
        <f>'[1]4'!AJ68+'[1]4'!AW68+'[1]4'!BE68+'[1]4'!BJ68+'[1]4'!BO68+'[1]4'!CB68+'[1]4'!CO68</f>
        <v>0</v>
      </c>
      <c r="F28" s="401">
        <f>'[1]5'!AJ68+'[1]5'!AW68+'[1]5'!BE68+'[1]5'!BJ68+'[1]5'!BO68+'[1]5'!CB68+'[1]5'!CO68</f>
        <v>0</v>
      </c>
      <c r="G28" s="401">
        <f>'[1]6'!AJ63+'[1]6'!AW63+'[1]6'!BE63+'[1]6'!BJ63+'[1]6'!BO63+'[1]6'!CB63+'[1]6'!CO63</f>
        <v>0</v>
      </c>
      <c r="H28" s="401">
        <f>'[1]7'!AJ64+'[1]7'!AW64+'[1]7'!BE64+'[1]7'!BJ64+'[1]7'!BO64+'[1]7'!CB64+'[1]7'!CO64</f>
        <v>0</v>
      </c>
      <c r="I28" s="401">
        <f>'[1]8'!AJ68+'[1]8'!AW68+'[1]8'!BE68+'[1]8'!BJ68+'[1]8'!BO68+'[1]8'!CB68+'[1]8'!CO68</f>
        <v>0</v>
      </c>
      <c r="J28" s="401">
        <f>'[1]9'!AJ67+'[1]9'!AW67+'[1]9'!BE67+'[1]9'!BJ67+'[1]9'!BO67+'[1]9'!CB67+'[1]9'!CO67</f>
        <v>0</v>
      </c>
      <c r="K28" s="401">
        <f>'[1]10'!AJ68+'[1]10'!AW68+'[1]10'!BE68+'[1]10'!BJ68+'[1]10'!BO68+'[1]10'!CB68+'[1]10'!CO68</f>
        <v>0</v>
      </c>
      <c r="L28" s="401">
        <f>'[1]11'!AJ68+'[1]11'!AW68+'[1]11'!BE68+'[1]11'!BJ68+'[1]11'!BO68+'[1]11'!CB68+'[1]11'!CO68</f>
        <v>0</v>
      </c>
      <c r="M28" s="401">
        <f>'[1]12'!AJ68+'[1]12'!AW68+'[1]12'!BE68+'[1]12'!BJ68+'[1]12'!BO68+'[1]12'!CB68+'[1]12'!CO68</f>
        <v>0</v>
      </c>
      <c r="N28" s="401">
        <f>'[1]13'!AJ68+'[1]13'!AW68+'[1]13'!BE68+'[1]13'!BJ68+'[1]13'!BO68+'[1]13'!CB68+'[1]13'!CO68</f>
        <v>0</v>
      </c>
      <c r="O28" s="401">
        <f>'[1]14'!AJ68+'[1]14'!AW68+'[1]14'!BE68+'[1]14'!BJ68+'[1]14'!BO68+'[1]14'!CB68+'[1]14'!CO68</f>
        <v>0</v>
      </c>
      <c r="P28" s="401">
        <f>'[1]15'!AJ68+'[1]15'!AW68+'[1]15'!BE68+'[1]15'!BJ68+'[1]15'!BO68+'[1]15'!CB68+'[1]15'!CO68</f>
        <v>0</v>
      </c>
      <c r="Q28" s="401">
        <f>'[1]16'!AJ68+'[1]16'!AW68+'[1]16'!BE68+'[1]16'!BJ68+'[1]16'!BO68+'[1]16'!CB68+'[1]16'!CO68</f>
        <v>0</v>
      </c>
      <c r="R28" s="402">
        <f>'[1]32'!AJ168+'[1]32'!AW168+'[1]32'!BE168+'[1]32'!BJ168+'[1]32'!BO168+'[1]32'!CB168+'[1]32'!CO168</f>
        <v>0</v>
      </c>
      <c r="S28" s="340"/>
      <c r="T28" s="341"/>
    </row>
    <row r="29" spans="1:20" s="342" customFormat="1" ht="18" customHeight="1">
      <c r="A29" s="418" t="s">
        <v>265</v>
      </c>
      <c r="B29" s="419">
        <f>'[1]1'!AN69+'[1]1'!AX69+'[1]1'!BF69+'[1]1'!BK69+'[1]1'!BS69+'[1]1'!CF69+'[1]1'!CS69</f>
        <v>0</v>
      </c>
      <c r="C29" s="419">
        <f>'[1]2'!AN68+'[1]2'!AX68+'[1]2'!BF68+'[1]2'!BK68+'[1]2'!BS68+'[1]2'!CF68+'[1]2'!CS68</f>
        <v>0</v>
      </c>
      <c r="D29" s="419">
        <f>'[1]3'!AN68+'[1]3'!AX68+'[1]3'!BF68+'[1]3'!BK68+'[1]3'!BS68+'[1]3'!CF68+'[1]3'!CS68</f>
        <v>0</v>
      </c>
      <c r="E29" s="419">
        <f>'[1]4'!AN68+'[1]4'!AX68+'[1]4'!BF68+'[1]4'!BK68+'[1]4'!BS68+'[1]4'!CF68+'[1]4'!CS68</f>
        <v>0</v>
      </c>
      <c r="F29" s="419">
        <f>'[1]5'!AN68+'[1]5'!AX68+'[1]5'!BF68+'[1]5'!BK68+'[1]5'!BS68+'[1]5'!CF68+'[1]5'!CS68</f>
        <v>0</v>
      </c>
      <c r="G29" s="419">
        <f>'[1]6'!AN63+'[1]6'!AX63+'[1]6'!BF63+'[1]6'!BK63+'[1]6'!BS63+'[1]6'!CF63+'[1]6'!CS63</f>
        <v>0</v>
      </c>
      <c r="H29" s="419">
        <f>'[1]7'!AN64+'[1]7'!AX64+'[1]7'!BF64+'[1]7'!BK64+'[1]7'!BS64+'[1]7'!CF64+'[1]7'!CS64</f>
        <v>0</v>
      </c>
      <c r="I29" s="419">
        <f>'[1]8'!AN68+'[1]8'!AX68+'[1]8'!BF68+'[1]8'!BK68+'[1]8'!BS68+'[1]8'!CF68+'[1]8'!CS68</f>
        <v>0</v>
      </c>
      <c r="J29" s="419">
        <f>'[1]9'!AN67+'[1]9'!AX67+'[1]9'!BF67+'[1]9'!BK67+'[1]9'!BS67+'[1]9'!CF67+'[1]9'!CS67</f>
        <v>0</v>
      </c>
      <c r="K29" s="419">
        <f>'[1]10'!AN68+'[1]10'!AX68+'[1]10'!BF68+'[1]10'!BK68+'[1]10'!BS68+'[1]10'!CF68+'[1]10'!CS68</f>
        <v>0</v>
      </c>
      <c r="L29" s="419">
        <f>'[1]11'!AN68+'[1]11'!AX68+'[1]11'!BF68+'[1]11'!BK68+'[1]11'!BS68+'[1]11'!CF68+'[1]11'!CS68</f>
        <v>0</v>
      </c>
      <c r="M29" s="419">
        <f>'[1]12'!AN68+'[1]12'!AX68+'[1]12'!BF68+'[1]12'!BK68+'[1]12'!BS68+'[1]12'!CF68+'[1]12'!CS68</f>
        <v>0</v>
      </c>
      <c r="N29" s="419">
        <f>'[1]13'!AN68+'[1]13'!AX68+'[1]13'!BF68+'[1]13'!BK68+'[1]13'!BS68+'[1]13'!CF68+'[1]13'!CS68</f>
        <v>0</v>
      </c>
      <c r="O29" s="419">
        <f>'[1]14'!AN68+'[1]14'!AX68+'[1]14'!BF68+'[1]14'!BK68+'[1]14'!BS68+'[1]14'!CF68+'[1]14'!CS68</f>
        <v>0</v>
      </c>
      <c r="P29" s="419">
        <f>'[1]15'!AN68+'[1]15'!AX68+'[1]15'!BF68+'[1]15'!BK68+'[1]15'!BS68+'[1]15'!CF68+'[1]15'!CS68</f>
        <v>0</v>
      </c>
      <c r="Q29" s="419">
        <f>'[1]16'!AN68+'[1]16'!AX68+'[1]16'!BF68+'[1]16'!BK68+'[1]16'!BS68+'[1]16'!CF68+'[1]16'!CS68</f>
        <v>0</v>
      </c>
      <c r="R29" s="420">
        <f>'[1]32'!AN168+'[1]32'!AX168+'[1]32'!BF168+'[1]32'!BK168+'[1]32'!BS168+'[1]32'!CF168+'[1]32'!CS168</f>
        <v>0</v>
      </c>
      <c r="S29" s="340"/>
      <c r="T29" s="341"/>
    </row>
    <row r="30" spans="1:20" s="342" customFormat="1" ht="18" customHeight="1">
      <c r="A30" s="418" t="s">
        <v>266</v>
      </c>
      <c r="B30" s="419">
        <f>'[1]1'!AO69+'[1]1'!AY69+'[1]1'!BG69+'[1]1'!BL69+'[1]1'!BT69+'[1]1'!CG69+'[1]1'!CT69</f>
        <v>0</v>
      </c>
      <c r="C30" s="419">
        <f>'[1]2'!AO68+'[1]2'!AY68+'[1]2'!BG68+'[1]2'!BL68+'[1]2'!BT68+'[1]2'!CG68+'[1]2'!CT68</f>
        <v>0</v>
      </c>
      <c r="D30" s="419">
        <f>'[1]3'!AO68+'[1]3'!AY68+'[1]3'!BG68+'[1]3'!BL68+'[1]3'!BT68+'[1]3'!CG68+'[1]3'!CT68</f>
        <v>0</v>
      </c>
      <c r="E30" s="419">
        <f>'[1]4'!AO68+'[1]4'!AY68+'[1]4'!BG68+'[1]4'!BL68+'[1]4'!BT68+'[1]4'!CG68+'[1]4'!CT68</f>
        <v>0</v>
      </c>
      <c r="F30" s="419">
        <f>'[1]5'!AO68+'[1]5'!AY68+'[1]5'!BG68+'[1]5'!BL68+'[1]5'!BT68+'[1]5'!CG68+'[1]5'!CT68</f>
        <v>0</v>
      </c>
      <c r="G30" s="419">
        <f>'[1]6'!AO63+'[1]6'!AY63+'[1]6'!BG63+'[1]6'!BL63+'[1]6'!BT63+'[1]6'!CG63+'[1]6'!CT63</f>
        <v>0</v>
      </c>
      <c r="H30" s="419">
        <f>'[1]7'!AO64+'[1]7'!AY64+'[1]7'!BG64+'[1]7'!BL64+'[1]7'!BT64+'[1]7'!CG64+'[1]7'!CT64</f>
        <v>0</v>
      </c>
      <c r="I30" s="419">
        <f>'[1]8'!AO68+'[1]8'!AY68+'[1]8'!BG68+'[1]8'!BL68+'[1]8'!BT68+'[1]8'!CG68+'[1]8'!CT68</f>
        <v>0</v>
      </c>
      <c r="J30" s="419">
        <f>'[1]9'!AO67+'[1]9'!AY67+'[1]9'!BG67+'[1]9'!BL67+'[1]9'!BT67+'[1]9'!CG67+'[1]9'!CT67</f>
        <v>0</v>
      </c>
      <c r="K30" s="419">
        <f>'[1]10'!AO68+'[1]10'!AY68+'[1]10'!BG68+'[1]10'!BL68+'[1]10'!BT68+'[1]10'!CG68+'[1]10'!CT68</f>
        <v>0</v>
      </c>
      <c r="L30" s="419">
        <f>'[1]11'!AO68+'[1]11'!AY68+'[1]11'!BG68+'[1]11'!BL68+'[1]11'!BT68+'[1]11'!CG68+'[1]11'!CT68</f>
        <v>0</v>
      </c>
      <c r="M30" s="419">
        <f>'[1]12'!AO68+'[1]12'!AY68+'[1]12'!BG68+'[1]12'!BL68+'[1]12'!BT68+'[1]12'!CG68+'[1]12'!CT68</f>
        <v>0</v>
      </c>
      <c r="N30" s="419">
        <f>'[1]13'!AO68+'[1]13'!AY68+'[1]13'!BG68+'[1]13'!BL68+'[1]13'!BT68+'[1]13'!CG68+'[1]13'!CT68</f>
        <v>0</v>
      </c>
      <c r="O30" s="419">
        <f>'[1]14'!AO68+'[1]14'!AY68+'[1]14'!BG68+'[1]14'!BL68+'[1]14'!BT68+'[1]14'!CG68+'[1]14'!CT68</f>
        <v>0</v>
      </c>
      <c r="P30" s="419">
        <f>'[1]15'!AO68+'[1]15'!AY68+'[1]15'!BG68+'[1]15'!BL68+'[1]15'!BT68+'[1]15'!CG68+'[1]15'!CT68</f>
        <v>0</v>
      </c>
      <c r="Q30" s="419">
        <f>'[1]16'!AO68+'[1]16'!AY68+'[1]16'!BG68+'[1]16'!BL68+'[1]16'!BT68+'[1]16'!CG68+'[1]16'!CT68</f>
        <v>0</v>
      </c>
      <c r="R30" s="420">
        <f>'[1]32'!AO168+'[1]32'!AY168+'[1]32'!BG168+'[1]32'!BL168+'[1]32'!BT168+'[1]32'!CG168+'[1]32'!CT168</f>
        <v>0</v>
      </c>
      <c r="S30" s="340"/>
      <c r="T30" s="341"/>
    </row>
    <row r="31" spans="1:20" s="342" customFormat="1" ht="18" customHeight="1">
      <c r="A31" s="418" t="s">
        <v>267</v>
      </c>
      <c r="B31" s="419">
        <f>'[1]1'!AR69+'[1]1'!AZ69+'[1]1'!BH69+'[1]1'!BM69+'[1]1'!BW69+'[1]1'!CJ69+'[1]1'!CW69</f>
        <v>0</v>
      </c>
      <c r="C31" s="419">
        <f>'[1]2'!AR68+'[1]2'!AZ68+'[1]2'!BH68+'[1]2'!BM68+'[1]2'!BW68+'[1]2'!CJ68+'[1]2'!CW68</f>
        <v>0</v>
      </c>
      <c r="D31" s="419">
        <f>'[1]3'!AR68+'[1]3'!AZ68+'[1]3'!BH68+'[1]3'!BM68+'[1]3'!BW68+'[1]3'!CJ68+'[1]3'!CW68</f>
        <v>0</v>
      </c>
      <c r="E31" s="419">
        <f>'[1]4'!AR68+'[1]4'!AZ68+'[1]4'!BH68+'[1]4'!BM68+'[1]4'!BW68+'[1]4'!CJ68+'[1]4'!CW68</f>
        <v>0</v>
      </c>
      <c r="F31" s="419">
        <f>'[1]5'!AR68+'[1]5'!AZ68+'[1]5'!BH68+'[1]5'!BM68+'[1]5'!BW68+'[1]5'!CJ68+'[1]5'!CW68</f>
        <v>0</v>
      </c>
      <c r="G31" s="419">
        <f>'[1]6'!AR63+'[1]6'!AZ63+'[1]6'!BH63+'[1]6'!BM63+'[1]6'!BW63+'[1]6'!CJ63+'[1]6'!CW63</f>
        <v>0</v>
      </c>
      <c r="H31" s="419">
        <f>'[1]7'!AR64+'[1]7'!AZ64+'[1]7'!BH64+'[1]7'!BM64+'[1]7'!BW64+'[1]7'!CJ64+'[1]7'!CW64</f>
        <v>0</v>
      </c>
      <c r="I31" s="419">
        <f>'[1]8'!AR68+'[1]8'!AZ68+'[1]8'!BH68+'[1]8'!BM68+'[1]8'!BW68+'[1]8'!CJ68+'[1]8'!CW68</f>
        <v>0</v>
      </c>
      <c r="J31" s="419">
        <f>'[1]9'!AR67+'[1]9'!AZ67+'[1]9'!BH67+'[1]9'!BM67+'[1]9'!BW67+'[1]9'!CJ67+'[1]9'!CW67</f>
        <v>0</v>
      </c>
      <c r="K31" s="419">
        <f>'[1]10'!AR68+'[1]10'!AZ68+'[1]10'!BH68+'[1]10'!BM68+'[1]10'!BW68+'[1]10'!CJ68+'[1]10'!CW68</f>
        <v>0</v>
      </c>
      <c r="L31" s="419">
        <f>'[1]11'!AR68+'[1]11'!AZ68+'[1]11'!BH68+'[1]11'!BM68+'[1]11'!BW68+'[1]11'!CJ68+'[1]11'!CW68</f>
        <v>0</v>
      </c>
      <c r="M31" s="419">
        <f>'[1]12'!AR68+'[1]12'!AZ68+'[1]12'!BH68+'[1]12'!BM68+'[1]12'!BW68+'[1]12'!CJ68+'[1]12'!CW68</f>
        <v>0</v>
      </c>
      <c r="N31" s="419">
        <f>'[1]13'!AR68+'[1]13'!AZ68+'[1]13'!BH68+'[1]13'!BM68+'[1]13'!BW68+'[1]13'!CJ68+'[1]13'!CW68</f>
        <v>0</v>
      </c>
      <c r="O31" s="419">
        <f>'[1]14'!AR68+'[1]14'!AZ68+'[1]14'!BH68+'[1]14'!BM68+'[1]14'!BW68+'[1]14'!CJ68+'[1]14'!CW68</f>
        <v>0</v>
      </c>
      <c r="P31" s="419">
        <f>'[1]15'!AR68+'[1]15'!AZ68+'[1]15'!BH68+'[1]15'!BM68+'[1]15'!BW68+'[1]15'!CJ68+'[1]15'!CW68</f>
        <v>0</v>
      </c>
      <c r="Q31" s="419">
        <f>'[1]16'!AR68+'[1]16'!AZ68+'[1]16'!BH68+'[1]16'!BM68+'[1]16'!BW68+'[1]16'!CJ68+'[1]16'!CW68</f>
        <v>0</v>
      </c>
      <c r="R31" s="420">
        <f>'[1]32'!AR168+'[1]32'!AZ168+'[1]32'!BH168+'[1]32'!BM168+'[1]32'!BW168+'[1]32'!CJ168+'[1]32'!CW168</f>
        <v>0</v>
      </c>
      <c r="S31" s="340"/>
      <c r="T31" s="341"/>
    </row>
    <row r="32" spans="1:20" s="342" customFormat="1" ht="18" customHeight="1">
      <c r="A32" s="400" t="s">
        <v>257</v>
      </c>
      <c r="B32" s="419">
        <f>'[1]1'!AK69+'[1]1'!BP69+'[1]1'!CC69+'[1]1'!CP69</f>
        <v>0</v>
      </c>
      <c r="C32" s="419">
        <f>'[1]2'!AK68+'[1]2'!BP68+'[1]2'!CC68+'[1]2'!CP68</f>
        <v>0</v>
      </c>
      <c r="D32" s="419">
        <f>'[1]3'!AK68+'[1]3'!BP68+'[1]3'!CC68+'[1]3'!CP68</f>
        <v>0</v>
      </c>
      <c r="E32" s="419">
        <f>'[1]4'!AK68+'[1]4'!BP68+'[1]4'!CC68+'[1]4'!CP68</f>
        <v>0</v>
      </c>
      <c r="F32" s="419">
        <f>'[1]5'!AK68+'[1]5'!BP68+'[1]5'!CC68+'[1]5'!CP68</f>
        <v>0</v>
      </c>
      <c r="G32" s="419">
        <f>'[1]6'!AK63+'[1]6'!BP63+'[1]6'!CC63+'[1]6'!CP63</f>
        <v>0</v>
      </c>
      <c r="H32" s="419">
        <f>'[1]7'!AK64+'[1]7'!BP64+'[1]7'!CC64+'[1]7'!CP64</f>
        <v>0</v>
      </c>
      <c r="I32" s="419">
        <f>'[1]8'!AK68+'[1]8'!BP68+'[1]8'!CC68+'[1]8'!CP68</f>
        <v>0</v>
      </c>
      <c r="J32" s="419">
        <f>'[1]9'!AK67+'[1]9'!BP67+'[1]9'!CC67+'[1]9'!CP67</f>
        <v>0</v>
      </c>
      <c r="K32" s="419">
        <f>'[1]10'!AK68+'[1]10'!BP68+'[1]10'!CC68+'[1]10'!CP68</f>
        <v>0</v>
      </c>
      <c r="L32" s="419">
        <f>'[1]11'!AK68+'[1]11'!BP68+'[1]11'!CC68+'[1]11'!CP68</f>
        <v>0</v>
      </c>
      <c r="M32" s="419">
        <f>'[1]12'!AK68+'[1]12'!BP68+'[1]12'!CC68+'[1]12'!CP68</f>
        <v>0</v>
      </c>
      <c r="N32" s="419">
        <f>'[1]13'!AK68+'[1]13'!BP68+'[1]13'!CC68+'[1]13'!CP68</f>
        <v>0</v>
      </c>
      <c r="O32" s="419">
        <f>'[1]14'!AK68+'[1]14'!BP68+'[1]14'!CC68+'[1]14'!CP68</f>
        <v>0</v>
      </c>
      <c r="P32" s="419">
        <f>'[1]15'!AK68+'[1]15'!BP68+'[1]15'!CC68+'[1]15'!CP68</f>
        <v>0</v>
      </c>
      <c r="Q32" s="419">
        <f>'[1]16'!AK68+'[1]16'!BP68+'[1]16'!CC68+'[1]16'!CP68</f>
        <v>0</v>
      </c>
      <c r="R32" s="420">
        <f>'[1]32'!AK168+'[1]32'!BP168+'[1]32'!CC168+'[1]32'!CP168</f>
        <v>0</v>
      </c>
      <c r="S32" s="340"/>
      <c r="T32" s="341"/>
    </row>
    <row r="33" spans="1:20" s="342" customFormat="1" ht="18" customHeight="1">
      <c r="A33" s="400" t="s">
        <v>258</v>
      </c>
      <c r="B33" s="419">
        <f>'[1]1'!AL69+'[1]1'!AM69+'[1]1'!AP69+'[1]1'!AQ69+'[1]1'!AS69+'[1]1'!AT69+'[1]1'!AU69+'[1]1'!BQ69+'[1]1'!BR69+'[1]1'!BU69+'[1]1'!BV69+'[1]1'!BX69+'[1]1'!BY69+'[1]1'!BZ69+'[1]1'!CD69+'[1]1'!CE69+'[1]1'!CH69+'[1]1'!CI69+'[1]1'!CK69+'[1]1'!CL69+'[1]1'!CM69+'[1]1'!CQ69+'[1]1'!CR69+'[1]1'!CU69+'[1]1'!CV69+'[1]1'!CX69+'[1]1'!CY69+'[1]1'!CZ69</f>
        <v>0</v>
      </c>
      <c r="C33" s="419">
        <f>'[1]2'!AL68+'[1]2'!AM68+'[1]2'!AP68+'[1]2'!AQ68+'[1]2'!AS68+'[1]2'!AT68+'[1]2'!AU68+'[1]2'!BQ68+'[1]2'!BR68+'[1]2'!BU68+'[1]2'!BV68+'[1]2'!BX68+'[1]2'!BY68+'[1]2'!BZ68+'[1]2'!CD68+'[1]2'!CE68+'[1]2'!CH68+'[1]2'!CI68+'[1]2'!CK68+'[1]2'!CL68+'[1]2'!CM68+'[1]2'!CQ68+'[1]2'!CR68+'[1]2'!CU68+'[1]2'!CV68+'[1]2'!CX68+'[1]2'!CY68+'[1]2'!CZ68</f>
        <v>0</v>
      </c>
      <c r="D33" s="419">
        <f>'[1]3'!AL68+'[1]3'!AM68+'[1]3'!AP68+'[1]3'!AQ68+'[1]3'!AS68+'[1]3'!AT68+'[1]3'!AU68+'[1]3'!BQ68+'[1]3'!BR68+'[1]3'!BU68+'[1]3'!BV68+'[1]3'!BX68+'[1]3'!BY68+'[1]3'!BZ68+'[1]3'!CD68+'[1]3'!CE68+'[1]3'!CH68+'[1]3'!CI68+'[1]3'!CK68+'[1]3'!CL68+'[1]3'!CM68+'[1]3'!CQ68+'[1]3'!CR68+'[1]3'!CU68+'[1]3'!CV68+'[1]3'!CX68+'[1]3'!CY68+'[1]3'!CZ68</f>
        <v>0</v>
      </c>
      <c r="E33" s="419">
        <f>'[1]4'!AL68+'[1]4'!AM68+'[1]4'!AP68+'[1]4'!AQ68+'[1]4'!AS68+'[1]4'!AT68+'[1]4'!AU68+'[1]4'!BQ68+'[1]4'!BR68+'[1]4'!BU68+'[1]4'!BV68+'[1]4'!BX68+'[1]4'!BY68+'[1]4'!BZ68+'[1]4'!CD68+'[1]4'!CE68+'[1]4'!CH68+'[1]4'!CI68+'[1]4'!CK68+'[1]4'!CL68+'[1]4'!CM68+'[1]4'!CQ68+'[1]4'!CR68+'[1]4'!CU68+'[1]4'!CV68+'[1]4'!CX68+'[1]4'!CY68+'[1]4'!CZ68</f>
        <v>0</v>
      </c>
      <c r="F33" s="419">
        <f>'[1]5'!AL68+'[1]5'!AM68+'[1]5'!AP68+'[1]5'!AQ68+'[1]5'!AS68+'[1]5'!AT68+'[1]5'!AU68+'[1]5'!BQ68+'[1]5'!BR68+'[1]5'!BU68+'[1]5'!BV68+'[1]5'!BX68+'[1]5'!BY68+'[1]5'!BZ68+'[1]5'!CD68+'[1]5'!CE68+'[1]5'!CH68+'[1]5'!CI68+'[1]5'!CK68+'[1]5'!CL68+'[1]5'!CM68+'[1]5'!CQ68+'[1]5'!CR68+'[1]5'!CU68+'[1]5'!CV68+'[1]5'!CX68+'[1]5'!CY68+'[1]5'!CZ68</f>
        <v>0</v>
      </c>
      <c r="G33" s="419">
        <f>'[1]6'!AL63+'[1]6'!AM63+'[1]6'!AP63+'[1]6'!AQ63+'[1]6'!AS63+'[1]6'!AT63+'[1]6'!AU63+'[1]6'!BQ63+'[1]6'!BR63+'[1]6'!BU63+'[1]6'!BV63+'[1]6'!BX63+'[1]6'!BY63+'[1]6'!BZ63+'[1]6'!CD63+'[1]6'!CE63+'[1]6'!CH63+'[1]6'!CI63+'[1]6'!CK63+'[1]6'!CL63+'[1]6'!CM63+'[1]6'!CQ63+'[1]6'!CR63+'[1]6'!CU63+'[1]6'!CV63+'[1]6'!CX63+'[1]6'!CY63+'[1]6'!CZ63</f>
        <v>0</v>
      </c>
      <c r="H33" s="419">
        <f>'[1]7'!AL64+'[1]7'!AM64+'[1]7'!AP64+'[1]7'!AQ64+'[1]7'!AS64+'[1]7'!AT64+'[1]7'!AU64+'[1]7'!BQ64+'[1]7'!BR64+'[1]7'!BU64+'[1]7'!BV64+'[1]7'!BX64+'[1]7'!BY64+'[1]7'!BZ64+'[1]7'!CD64+'[1]7'!CE64+'[1]7'!CH64+'[1]7'!CI64+'[1]7'!CK64+'[1]7'!CL64+'[1]7'!CM64+'[1]7'!CQ64+'[1]7'!CR64+'[1]7'!CU64+'[1]7'!CV64+'[1]7'!CX64+'[1]7'!CY64+'[1]7'!CZ64</f>
        <v>0</v>
      </c>
      <c r="I33" s="419">
        <f>'[1]8'!AL68+'[1]8'!AM68+'[1]8'!AP68+'[1]8'!AQ68+'[1]8'!AS68+'[1]8'!AT68+'[1]8'!AU68+'[1]8'!BQ68+'[1]8'!BR68+'[1]8'!BU68+'[1]8'!BV68+'[1]8'!BX68+'[1]8'!BY68+'[1]8'!BZ68+'[1]8'!CD68+'[1]8'!CE68+'[1]8'!CH68+'[1]8'!CI68+'[1]8'!CK68+'[1]8'!CL68+'[1]8'!CM68+'[1]8'!CQ68+'[1]8'!CR68+'[1]8'!CU68+'[1]8'!CV68+'[1]8'!CX68+'[1]8'!CY68+'[1]8'!CZ68</f>
        <v>0</v>
      </c>
      <c r="J33" s="419">
        <f>'[1]9'!AL67+'[1]9'!AM67+'[1]9'!AP67+'[1]9'!AQ67+'[1]9'!AS67+'[1]9'!AT67+'[1]9'!AU67+'[1]9'!BQ67+'[1]9'!BR67+'[1]9'!BU67+'[1]9'!BV67+'[1]9'!BX67+'[1]9'!BY67+'[1]9'!BZ67+'[1]9'!CD67+'[1]9'!CE67+'[1]9'!CH67+'[1]9'!CI67+'[1]9'!CK67+'[1]9'!CL67+'[1]9'!CM67+'[1]9'!CQ67+'[1]9'!CR67+'[1]9'!CU67+'[1]9'!CV67+'[1]9'!CX67+'[1]9'!CY67+'[1]9'!CZ67</f>
        <v>0</v>
      </c>
      <c r="K33" s="419">
        <f>'[1]10'!AL68+'[1]10'!AM68+'[1]10'!AP68+'[1]10'!AQ68+'[1]10'!AS68+'[1]10'!AT68+'[1]10'!AU68+'[1]10'!BQ68+'[1]10'!BR68+'[1]10'!BU68+'[1]10'!BV68+'[1]10'!BX68+'[1]10'!BY68+'[1]10'!BZ68+'[1]10'!CD68+'[1]10'!CE68+'[1]10'!CH68+'[1]10'!CI68+'[1]10'!CK68+'[1]10'!CL68+'[1]10'!CM68+'[1]10'!CQ68+'[1]10'!CR68+'[1]10'!CU68+'[1]10'!CV68+'[1]10'!CX68+'[1]10'!CY68+'[1]10'!CZ68</f>
        <v>0</v>
      </c>
      <c r="L33" s="419">
        <f>'[1]11'!AL68+'[1]11'!AM68+'[1]11'!AP68+'[1]11'!AQ68+'[1]11'!AS68+'[1]11'!AT68+'[1]11'!AU68+'[1]11'!BQ68+'[1]11'!BR68+'[1]11'!BU68+'[1]11'!BV68+'[1]11'!BX68+'[1]11'!BY68+'[1]11'!BZ68+'[1]11'!CD68+'[1]11'!CE68+'[1]11'!CH68+'[1]11'!CI68+'[1]11'!CK68+'[1]11'!CL68+'[1]11'!CM68+'[1]11'!CQ68+'[1]11'!CR68+'[1]11'!CU68+'[1]11'!CV68+'[1]11'!CX68+'[1]11'!CY68+'[1]11'!CZ68</f>
        <v>0</v>
      </c>
      <c r="M33" s="419">
        <f>'[1]12'!AL68+'[1]12'!AM68+'[1]12'!AP68+'[1]12'!AQ68+'[1]12'!AS68+'[1]12'!AT68+'[1]12'!AU68+'[1]12'!BQ68+'[1]12'!BR68+'[1]12'!BU68+'[1]12'!BV68+'[1]12'!BX68+'[1]12'!BY68+'[1]12'!BZ68+'[1]12'!CD68+'[1]12'!CE68+'[1]12'!CH68+'[1]12'!CI68+'[1]12'!CK68+'[1]12'!CL68+'[1]12'!CM68+'[1]12'!CQ68+'[1]12'!CR68+'[1]12'!CU68+'[1]12'!CV68+'[1]12'!CX68+'[1]12'!CY68+'[1]12'!CZ68</f>
        <v>0</v>
      </c>
      <c r="N33" s="419">
        <f>'[1]13'!AL68+'[1]13'!AM68+'[1]13'!AP68+'[1]13'!AQ68+'[1]13'!AS68+'[1]13'!AT68+'[1]13'!AU68+'[1]13'!BQ68+'[1]13'!BR68+'[1]13'!BU68+'[1]13'!BV68+'[1]13'!BX68+'[1]13'!BY68+'[1]13'!BZ68+'[1]13'!CD68+'[1]13'!CE68+'[1]13'!CH68+'[1]13'!CI68+'[1]13'!CK68+'[1]13'!CL68+'[1]13'!CM68+'[1]13'!CQ68+'[1]13'!CR68+'[1]13'!CU68+'[1]13'!CV68+'[1]13'!CX68+'[1]13'!CY68+'[1]13'!CZ68</f>
        <v>0</v>
      </c>
      <c r="O33" s="419">
        <f>'[1]14'!AL68+'[1]14'!AM68+'[1]14'!AP68+'[1]14'!AQ68+'[1]14'!AS68+'[1]14'!AT68+'[1]14'!AU68+'[1]14'!BQ68+'[1]14'!BR68+'[1]14'!BU68+'[1]14'!BV68+'[1]14'!BX68+'[1]14'!BY68+'[1]14'!BZ68+'[1]14'!CD68+'[1]14'!CE68+'[1]14'!CH68+'[1]14'!CI68+'[1]14'!CK68+'[1]14'!CL68+'[1]14'!CM68+'[1]14'!CQ68+'[1]14'!CR68+'[1]14'!CU68+'[1]14'!CV68+'[1]14'!CX68+'[1]14'!CY68+'[1]14'!CZ68</f>
        <v>0</v>
      </c>
      <c r="P33" s="419">
        <f>'[1]15'!AL68+'[1]15'!AM68+'[1]15'!AP68+'[1]15'!AQ68+'[1]15'!AS68+'[1]15'!AT68+'[1]15'!AU68+'[1]15'!BQ68+'[1]15'!BR68+'[1]15'!BU68+'[1]15'!BV68+'[1]15'!BX68+'[1]15'!BY68+'[1]15'!BZ68+'[1]15'!CD68+'[1]15'!CE68+'[1]15'!CH68+'[1]15'!CI68+'[1]15'!CK68+'[1]15'!CL68+'[1]15'!CM68+'[1]15'!CQ68+'[1]15'!CR68+'[1]15'!CU68+'[1]15'!CV68+'[1]15'!CX68+'[1]15'!CY68+'[1]15'!CZ68</f>
        <v>0</v>
      </c>
      <c r="Q33" s="419">
        <f>'[1]16'!AL68+'[1]16'!AM68+'[1]16'!AP68+'[1]16'!AQ68+'[1]16'!AS68+'[1]16'!AT68+'[1]16'!AU68+'[1]16'!BQ68+'[1]16'!BR68+'[1]16'!BU68+'[1]16'!BV68+'[1]16'!BX68+'[1]16'!BY68+'[1]16'!BZ68+'[1]16'!CD68+'[1]16'!CE68+'[1]16'!CH68+'[1]16'!CI68+'[1]16'!CK68+'[1]16'!CL68+'[1]16'!CM68+'[1]16'!CQ68+'[1]16'!CR68+'[1]16'!CU68+'[1]16'!CV68+'[1]16'!CX68+'[1]16'!CY68+'[1]16'!CZ68</f>
        <v>0</v>
      </c>
      <c r="R33" s="420">
        <f>'[1]32'!AL168+'[1]32'!AM168+'[1]32'!AP168+'[1]32'!AQ168+'[1]32'!AS168+'[1]32'!AT168+'[1]32'!AU168+'[1]32'!BQ168+'[1]32'!BR168+'[1]32'!BU168+'[1]32'!BV168+'[1]32'!BX168+'[1]32'!BY168+'[1]32'!BZ168+'[1]32'!CD168+'[1]32'!CE168+'[1]32'!CH168+'[1]32'!CI168+'[1]32'!CK168+'[1]32'!CL168+'[1]32'!CM168+'[1]32'!CQ168+'[1]32'!CR168+'[1]32'!CU168+'[1]32'!CV168+'[1]32'!CX168+'[1]32'!CY168+'[1]32'!CZ168</f>
        <v>0</v>
      </c>
      <c r="S33" s="340"/>
      <c r="T33" s="341"/>
    </row>
    <row r="34" spans="1:20" s="342" customFormat="1" ht="18" customHeight="1" thickBot="1">
      <c r="A34" s="421" t="s">
        <v>268</v>
      </c>
      <c r="B34" s="404">
        <f>'[1]1'!M69+'[1]1'!N69+'[1]1'!AD69</f>
        <v>0</v>
      </c>
      <c r="C34" s="404">
        <f>'[1]2'!M68+'[1]2'!N68+'[1]2'!AD68</f>
        <v>0</v>
      </c>
      <c r="D34" s="404">
        <f>'[1]3'!M68+'[1]3'!N68+'[1]3'!AD68</f>
        <v>0</v>
      </c>
      <c r="E34" s="404">
        <f>'[1]4'!M68+'[1]4'!N68+'[1]4'!AD68</f>
        <v>0</v>
      </c>
      <c r="F34" s="404">
        <f>'[1]5'!M68+'[1]5'!N68+'[1]5'!AD68</f>
        <v>0</v>
      </c>
      <c r="G34" s="404">
        <f>'[1]6'!M63+'[1]6'!N63+'[1]6'!AD63</f>
        <v>0</v>
      </c>
      <c r="H34" s="404">
        <f>'[1]7'!M64+'[1]7'!N64+'[1]7'!AD64</f>
        <v>0</v>
      </c>
      <c r="I34" s="404">
        <f>'[1]8'!M68+'[1]8'!N68+'[1]8'!AD68</f>
        <v>0</v>
      </c>
      <c r="J34" s="404">
        <f>'[1]9'!M67+'[1]9'!N67+'[1]9'!AD67</f>
        <v>0</v>
      </c>
      <c r="K34" s="404">
        <f>'[1]10'!M68+'[1]10'!N68+'[1]10'!AD68</f>
        <v>0</v>
      </c>
      <c r="L34" s="404">
        <f>'[1]11'!M68+'[1]11'!N68+'[1]11'!AD68</f>
        <v>0</v>
      </c>
      <c r="M34" s="404">
        <f>'[1]12'!M68+'[1]12'!N68+'[1]12'!AD68</f>
        <v>0</v>
      </c>
      <c r="N34" s="404">
        <f>'[1]13'!M68+'[1]13'!N68+'[1]13'!AD68</f>
        <v>0</v>
      </c>
      <c r="O34" s="404">
        <f>'[1]14'!M68+'[1]14'!N68+'[1]14'!AD68</f>
        <v>0</v>
      </c>
      <c r="P34" s="404">
        <f>'[1]15'!M68+'[1]15'!N68+'[1]15'!AD68</f>
        <v>0</v>
      </c>
      <c r="Q34" s="404">
        <f>'[1]16'!M68+'[1]16'!N68+'[1]16'!AD68</f>
        <v>0</v>
      </c>
      <c r="R34" s="405">
        <f>'[1]32'!M168+'[1]32'!N168+'[1]32'!AD168</f>
        <v>0</v>
      </c>
      <c r="S34" s="340"/>
      <c r="T34" s="341"/>
    </row>
    <row r="35" spans="1:20" s="342" customFormat="1" ht="6.75" customHeight="1" thickBot="1">
      <c r="A35" s="422"/>
      <c r="B35" s="423"/>
      <c r="C35" s="423"/>
      <c r="D35" s="423"/>
      <c r="E35" s="423"/>
      <c r="F35" s="423"/>
      <c r="G35" s="423"/>
      <c r="H35" s="423"/>
      <c r="I35" s="423"/>
      <c r="J35" s="423"/>
      <c r="K35" s="423"/>
      <c r="L35" s="423"/>
      <c r="M35" s="423"/>
      <c r="N35" s="423"/>
      <c r="O35" s="423"/>
      <c r="P35" s="423"/>
      <c r="Q35" s="423"/>
      <c r="R35" s="424"/>
      <c r="S35" s="340"/>
      <c r="T35" s="341"/>
    </row>
    <row r="36" spans="1:20" s="342" customFormat="1" ht="21.75" customHeight="1">
      <c r="A36" s="409" t="s">
        <v>252</v>
      </c>
      <c r="B36" s="410" t="e">
        <f>#REF!</f>
        <v>#REF!</v>
      </c>
      <c r="C36" s="410" t="e">
        <f t="shared" ref="C36" si="19">#REF!</f>
        <v>#REF!</v>
      </c>
      <c r="D36" s="410" t="e">
        <f t="shared" ref="D36" si="20">#REF!</f>
        <v>#REF!</v>
      </c>
      <c r="E36" s="410" t="e">
        <f t="shared" ref="E36" si="21">#REF!</f>
        <v>#REF!</v>
      </c>
      <c r="F36" s="410" t="e">
        <f t="shared" ref="F36" si="22">#REF!</f>
        <v>#REF!</v>
      </c>
      <c r="G36" s="410" t="e">
        <f t="shared" ref="G36" si="23">#REF!</f>
        <v>#REF!</v>
      </c>
      <c r="H36" s="410" t="e">
        <f t="shared" ref="H36" si="24">#REF!</f>
        <v>#REF!</v>
      </c>
      <c r="I36" s="410" t="e">
        <f t="shared" ref="I36" si="25">#REF!</f>
        <v>#REF!</v>
      </c>
      <c r="J36" s="410" t="e">
        <f t="shared" ref="J36" si="26">#REF!</f>
        <v>#REF!</v>
      </c>
      <c r="K36" s="410" t="e">
        <f t="shared" ref="K36" si="27">#REF!</f>
        <v>#REF!</v>
      </c>
      <c r="L36" s="410" t="e">
        <f t="shared" ref="L36" si="28">#REF!</f>
        <v>#REF!</v>
      </c>
      <c r="M36" s="410" t="e">
        <f t="shared" ref="M36" si="29">#REF!</f>
        <v>#REF!</v>
      </c>
      <c r="N36" s="410" t="e">
        <f t="shared" ref="N36" si="30">#REF!</f>
        <v>#REF!</v>
      </c>
      <c r="O36" s="410" t="e">
        <f t="shared" ref="O36" si="31">#REF!</f>
        <v>#REF!</v>
      </c>
      <c r="P36" s="410" t="e">
        <f t="shared" ref="P36" si="32">#REF!</f>
        <v>#REF!</v>
      </c>
      <c r="Q36" s="425" t="s">
        <v>261</v>
      </c>
      <c r="R36" s="426"/>
      <c r="S36" s="427" t="s">
        <v>269</v>
      </c>
      <c r="T36" s="341"/>
    </row>
    <row r="37" spans="1:20" s="342" customFormat="1" ht="18" customHeight="1">
      <c r="A37" s="400" t="s">
        <v>263</v>
      </c>
      <c r="B37" s="401">
        <f>'[1]17'!AI68+'[1]17'!AV68+'[1]17'!BD68+'[1]17'!BI68+'[1]17'!BN68+'[1]17'!CA68+'[1]17'!CN68</f>
        <v>0</v>
      </c>
      <c r="C37" s="401">
        <f>'[1]18'!AI68+'[1]18'!AV68+'[1]18'!BD68+'[1]18'!BI68+'[1]18'!BN68+'[1]18'!CA68+'[1]18'!CN68</f>
        <v>0</v>
      </c>
      <c r="D37" s="401">
        <f>'[1]19'!AI57+'[1]19'!AV57+'[1]19'!BD57+'[1]19'!BI57+'[1]19'!BN57+'[1]19'!CA57+'[1]19'!CN57</f>
        <v>0</v>
      </c>
      <c r="E37" s="401">
        <f>'[1]20'!AI68+'[1]20'!AV68+'[1]20'!BD68+'[1]20'!BI68+'[1]20'!BN68+'[1]20'!CA68+'[1]20'!CN68</f>
        <v>0</v>
      </c>
      <c r="F37" s="401">
        <f>'[1]21'!AI60+'[1]21'!AV60+'[1]21'!BD60+'[1]21'!BI60+'[1]21'!BN60+'[1]21'!CA60+'[1]21'!CN60</f>
        <v>0</v>
      </c>
      <c r="G37" s="401">
        <f>'[1]22'!AI68+'[1]22'!AV68+'[1]22'!BD68+'[1]22'!BI68+'[1]22'!BN68+'[1]22'!CA68+'[1]22'!CN68</f>
        <v>0</v>
      </c>
      <c r="H37" s="401">
        <f>'[1]23'!AI65+'[1]23'!AV65+'[1]23'!BD65+'[1]23'!BI65+'[1]23'!BN65+'[1]23'!CA65+'[1]23'!CN65</f>
        <v>0</v>
      </c>
      <c r="I37" s="401">
        <f>'[1]24'!AI64+'[1]24'!AV64+'[1]24'!BD64+'[1]24'!BI64+'[1]24'!BN64+'[1]24'!CA64+'[1]24'!CN64</f>
        <v>0</v>
      </c>
      <c r="J37" s="401">
        <f>'[1]25'!AI66+'[1]25'!AV66+'[1]25'!BD66+'[1]25'!BI66+'[1]25'!BN66+'[1]25'!CA66+'[1]25'!CN66</f>
        <v>0</v>
      </c>
      <c r="K37" s="401">
        <f>'[1]26'!AI68+'[1]26'!AV68+'[1]26'!BD68+'[1]26'!BI68+'[1]26'!BN68+'[1]26'!CA68+'[1]26'!CN68</f>
        <v>0</v>
      </c>
      <c r="L37" s="401">
        <f>'[1]27'!AI68+'[1]27'!AV68+'[1]27'!BD68+'[1]27'!BI68+'[1]27'!BN68+'[1]27'!CA68+'[1]27'!CN68</f>
        <v>0</v>
      </c>
      <c r="M37" s="401">
        <f>'[1]28'!AI68+'[1]28'!AV68+'[1]28'!BD68+'[1]28'!BI68+'[1]28'!BN68+'[1]28'!CA68+'[1]28'!CN68</f>
        <v>0</v>
      </c>
      <c r="N37" s="401">
        <f>'[1]29'!AI67+'[1]29'!AV67+'[1]29'!BD67+'[1]29'!BI67+'[1]29'!BN67+'[1]29'!CA67+'[1]29'!CN67</f>
        <v>0</v>
      </c>
      <c r="O37" s="401" t="e">
        <f>#REF!+#REF!+#REF!+#REF!+#REF!+#REF!+#REF!</f>
        <v>#REF!</v>
      </c>
      <c r="P37" s="401" t="e">
        <f>#REF!+#REF!+#REF!+#REF!+#REF!+#REF!+#REF!</f>
        <v>#REF!</v>
      </c>
      <c r="Q37" s="428" t="e">
        <f t="shared" ref="Q37:Q44" si="33">SUM(B27:R27)+SUM(B37:P37)</f>
        <v>#REF!</v>
      </c>
      <c r="R37" s="429"/>
      <c r="S37" s="430" t="e">
        <f>SUM(Q37:R44)-SUM(#REF!)+#REF!</f>
        <v>#REF!</v>
      </c>
      <c r="T37" s="341"/>
    </row>
    <row r="38" spans="1:20" s="342" customFormat="1" ht="18" customHeight="1">
      <c r="A38" s="400" t="s">
        <v>264</v>
      </c>
      <c r="B38" s="401">
        <f>'[1]17'!AJ68+'[1]17'!AW68+'[1]17'!BE68+'[1]17'!BJ68+'[1]17'!BO68+'[1]17'!CB68+'[1]17'!CO68</f>
        <v>0</v>
      </c>
      <c r="C38" s="401">
        <f>'[1]18'!AJ68+'[1]18'!AW68+'[1]18'!BE68+'[1]18'!BJ68+'[1]18'!BO68+'[1]18'!CB68+'[1]18'!CO68</f>
        <v>0</v>
      </c>
      <c r="D38" s="401">
        <f>'[1]19'!AJ57+'[1]19'!AW57+'[1]19'!BE57+'[1]19'!BJ57+'[1]19'!BO57+'[1]19'!CB57+'[1]19'!CO57</f>
        <v>0</v>
      </c>
      <c r="E38" s="401">
        <f>'[1]20'!AJ68+'[1]20'!AW68+'[1]20'!BE68+'[1]20'!BJ68+'[1]20'!BO68+'[1]20'!CB68+'[1]20'!CO68</f>
        <v>0</v>
      </c>
      <c r="F38" s="401">
        <f>'[1]21'!AJ60+'[1]21'!AW60+'[1]21'!BE60+'[1]21'!BJ60+'[1]21'!BO60+'[1]21'!CB60+'[1]21'!CO60</f>
        <v>0</v>
      </c>
      <c r="G38" s="401">
        <f>'[1]22'!AJ68+'[1]22'!AW68+'[1]22'!BE68+'[1]22'!BJ68+'[1]22'!BO68+'[1]22'!CB68+'[1]22'!CO68</f>
        <v>0</v>
      </c>
      <c r="H38" s="401">
        <f>'[1]23'!AJ65+'[1]23'!AW65+'[1]23'!BE65+'[1]23'!BJ65+'[1]23'!BO65+'[1]23'!CB65+'[1]23'!CO65</f>
        <v>0</v>
      </c>
      <c r="I38" s="401">
        <f>'[1]24'!AJ64+'[1]24'!AW64+'[1]24'!BE64+'[1]24'!BJ64+'[1]24'!BO64+'[1]24'!CB64+'[1]24'!CO64</f>
        <v>0</v>
      </c>
      <c r="J38" s="401">
        <f>'[1]25'!AJ66+'[1]25'!AW66+'[1]25'!BE66+'[1]25'!BJ66+'[1]25'!BO66+'[1]25'!CB66+'[1]25'!CO66</f>
        <v>0</v>
      </c>
      <c r="K38" s="401">
        <f>'[1]26'!AJ68+'[1]26'!AW68+'[1]26'!BE68+'[1]26'!BJ68+'[1]26'!BO68+'[1]26'!CB68+'[1]26'!CO68</f>
        <v>0</v>
      </c>
      <c r="L38" s="401">
        <f>'[1]27'!AJ68+'[1]27'!AW68+'[1]27'!BE68+'[1]27'!BJ68+'[1]27'!BO68+'[1]27'!CB68+'[1]27'!CO68</f>
        <v>0</v>
      </c>
      <c r="M38" s="401">
        <f>'[1]28'!AJ68+'[1]28'!AW68+'[1]28'!BE68+'[1]28'!BJ68+'[1]28'!BO68+'[1]28'!CB68+'[1]28'!CO68</f>
        <v>0</v>
      </c>
      <c r="N38" s="401">
        <f>'[1]29'!AJ67+'[1]29'!AW67+'[1]29'!BE67+'[1]29'!BJ67+'[1]29'!BO67+'[1]29'!CB67+'[1]29'!CO67</f>
        <v>0</v>
      </c>
      <c r="O38" s="401" t="e">
        <f>#REF!+#REF!+#REF!+#REF!+#REF!+#REF!+#REF!</f>
        <v>#REF!</v>
      </c>
      <c r="P38" s="401" t="e">
        <f>#REF!+#REF!+#REF!+#REF!+#REF!+#REF!+#REF!</f>
        <v>#REF!</v>
      </c>
      <c r="Q38" s="428" t="e">
        <f t="shared" si="33"/>
        <v>#REF!</v>
      </c>
      <c r="R38" s="429"/>
      <c r="S38" s="340"/>
      <c r="T38" s="341"/>
    </row>
    <row r="39" spans="1:20" s="342" customFormat="1" ht="18" customHeight="1">
      <c r="A39" s="418" t="s">
        <v>265</v>
      </c>
      <c r="B39" s="401">
        <f>'[1]17'!AN68+'[1]17'!AX68+'[1]17'!BF68+'[1]17'!BK68+'[1]17'!BS68+'[1]17'!CF68+'[1]17'!CS68</f>
        <v>0</v>
      </c>
      <c r="C39" s="401">
        <f>'[1]18'!AN68+'[1]18'!AX68+'[1]18'!BF68+'[1]18'!BK68+'[1]18'!BS68+'[1]18'!CF68+'[1]18'!CS68</f>
        <v>0</v>
      </c>
      <c r="D39" s="401">
        <f>'[1]19'!AN57+'[1]19'!AX57+'[1]19'!BF57+'[1]19'!BK57+'[1]19'!BS57+'[1]19'!CF57+'[1]19'!CS57</f>
        <v>0</v>
      </c>
      <c r="E39" s="401">
        <f>'[1]20'!AN68+'[1]20'!AX68+'[1]20'!BF68+'[1]20'!BK68+'[1]20'!BS68+'[1]20'!CF68+'[1]20'!CS68</f>
        <v>0</v>
      </c>
      <c r="F39" s="401">
        <f>'[1]21'!AN60+'[1]21'!AX60+'[1]21'!BF60+'[1]21'!BK60+'[1]21'!BS60+'[1]21'!CF60+'[1]21'!CS60</f>
        <v>0</v>
      </c>
      <c r="G39" s="401">
        <f>'[1]22'!AN68+'[1]22'!AX68+'[1]22'!BF68+'[1]22'!BK68+'[1]22'!BS68+'[1]22'!CF68+'[1]22'!CS68</f>
        <v>0</v>
      </c>
      <c r="H39" s="401">
        <f>'[1]23'!AN65+'[1]23'!AX65+'[1]23'!BF65+'[1]23'!BK65+'[1]23'!BS65+'[1]23'!CF65+'[1]23'!CS65</f>
        <v>0</v>
      </c>
      <c r="I39" s="401">
        <f>'[1]24'!AN64+'[1]24'!AX64+'[1]24'!BF64+'[1]24'!BK64+'[1]24'!BS64+'[1]24'!CF64+'[1]24'!CS64</f>
        <v>0</v>
      </c>
      <c r="J39" s="401">
        <f>'[1]25'!AN66+'[1]25'!AX66+'[1]25'!BF66+'[1]25'!BK66+'[1]25'!BS66+'[1]25'!CF66+'[1]25'!CS66</f>
        <v>0</v>
      </c>
      <c r="K39" s="401">
        <f>'[1]26'!AN68+'[1]26'!AX68+'[1]26'!BF68+'[1]26'!BK68+'[1]26'!BS68+'[1]26'!CF68+'[1]26'!CS68</f>
        <v>0</v>
      </c>
      <c r="L39" s="401">
        <f>'[1]27'!AN68+'[1]27'!AX68+'[1]27'!BF68+'[1]27'!BK68+'[1]27'!BS68+'[1]27'!CF68+'[1]27'!CS68</f>
        <v>0</v>
      </c>
      <c r="M39" s="401">
        <f>'[1]28'!AN68+'[1]28'!AX68+'[1]28'!BF68+'[1]28'!BK68+'[1]28'!BS68+'[1]28'!CF68+'[1]28'!CS68</f>
        <v>0</v>
      </c>
      <c r="N39" s="401">
        <f>'[1]29'!AN67+'[1]29'!AX67+'[1]29'!BF67+'[1]29'!BK67+'[1]29'!BS67+'[1]29'!CF67+'[1]29'!CS67</f>
        <v>0</v>
      </c>
      <c r="O39" s="401" t="e">
        <f>#REF!+#REF!+#REF!+#REF!+#REF!+#REF!+#REF!</f>
        <v>#REF!</v>
      </c>
      <c r="P39" s="401" t="e">
        <f>#REF!+#REF!+#REF!+#REF!+#REF!+#REF!+#REF!</f>
        <v>#REF!</v>
      </c>
      <c r="Q39" s="428" t="e">
        <f t="shared" si="33"/>
        <v>#REF!</v>
      </c>
      <c r="R39" s="429"/>
      <c r="S39" s="340"/>
      <c r="T39" s="341"/>
    </row>
    <row r="40" spans="1:20" s="342" customFormat="1" ht="18" customHeight="1">
      <c r="A40" s="418" t="s">
        <v>266</v>
      </c>
      <c r="B40" s="401">
        <f>'[1]17'!AO68+'[1]17'!AY68+'[1]17'!BG68+'[1]17'!BL68+'[1]17'!BT68+'[1]17'!CG68+'[1]17'!CT68</f>
        <v>0</v>
      </c>
      <c r="C40" s="401">
        <f>'[1]18'!AO68+'[1]18'!AY68+'[1]18'!BG68+'[1]18'!BL68+'[1]18'!BT68+'[1]18'!CG68+'[1]18'!CT68</f>
        <v>0</v>
      </c>
      <c r="D40" s="401">
        <f>'[1]19'!AO57+'[1]19'!AY57+'[1]19'!BG57+'[1]19'!BL57+'[1]19'!BT57+'[1]19'!CG57+'[1]19'!CT57</f>
        <v>0</v>
      </c>
      <c r="E40" s="401">
        <f>'[1]20'!AO68+'[1]20'!AY68+'[1]20'!BG68+'[1]20'!BL68+'[1]20'!BT68+'[1]20'!CG68+'[1]20'!CT68</f>
        <v>0</v>
      </c>
      <c r="F40" s="401">
        <f>'[1]21'!AO60+'[1]21'!AY60+'[1]21'!BG60+'[1]21'!BL60+'[1]21'!BT60+'[1]21'!CG60+'[1]21'!CT60</f>
        <v>0</v>
      </c>
      <c r="G40" s="401">
        <f>'[1]22'!AO68+'[1]22'!AY68+'[1]22'!BG68+'[1]22'!BL68+'[1]22'!BT68+'[1]22'!CG68+'[1]22'!CT68</f>
        <v>0</v>
      </c>
      <c r="H40" s="401">
        <f>'[1]23'!AO65+'[1]23'!AY65+'[1]23'!BG65+'[1]23'!BL65+'[1]23'!BT65+'[1]23'!CG65+'[1]23'!CT65</f>
        <v>0</v>
      </c>
      <c r="I40" s="401">
        <f>'[1]24'!AO64+'[1]24'!AY64+'[1]24'!BG64+'[1]24'!BL64+'[1]24'!BT64+'[1]24'!CG64+'[1]24'!CT64</f>
        <v>0</v>
      </c>
      <c r="J40" s="401">
        <f>'[1]25'!AO66+'[1]25'!AY66+'[1]25'!BG66+'[1]25'!BL66+'[1]25'!BT66+'[1]25'!CG66+'[1]25'!CT66</f>
        <v>0</v>
      </c>
      <c r="K40" s="401">
        <f>'[1]26'!AO68+'[1]26'!AY68+'[1]26'!BG68+'[1]26'!BL68+'[1]26'!BT68+'[1]26'!CG68+'[1]26'!CT68</f>
        <v>0</v>
      </c>
      <c r="L40" s="401">
        <f>'[1]27'!AO68+'[1]27'!AY68+'[1]27'!BG68+'[1]27'!BL68+'[1]27'!BT68+'[1]27'!CG68+'[1]27'!CT68</f>
        <v>0</v>
      </c>
      <c r="M40" s="401">
        <f>'[1]28'!AO68+'[1]28'!AY68+'[1]28'!BG68+'[1]28'!BL68+'[1]28'!BT68+'[1]28'!CG68+'[1]28'!CT68</f>
        <v>0</v>
      </c>
      <c r="N40" s="401">
        <f>'[1]29'!AO67+'[1]29'!AY67+'[1]29'!BG67+'[1]29'!BL67+'[1]29'!BT67+'[1]29'!CG67+'[1]29'!CT67</f>
        <v>0</v>
      </c>
      <c r="O40" s="401" t="e">
        <f>#REF!+#REF!+#REF!+#REF!+#REF!+#REF!+#REF!</f>
        <v>#REF!</v>
      </c>
      <c r="P40" s="401" t="e">
        <f>#REF!+#REF!+#REF!+#REF!+#REF!+#REF!+#REF!</f>
        <v>#REF!</v>
      </c>
      <c r="Q40" s="428" t="e">
        <f t="shared" si="33"/>
        <v>#REF!</v>
      </c>
      <c r="R40" s="429"/>
      <c r="S40" s="340"/>
      <c r="T40" s="341"/>
    </row>
    <row r="41" spans="1:20" s="342" customFormat="1" ht="18" customHeight="1">
      <c r="A41" s="418" t="s">
        <v>267</v>
      </c>
      <c r="B41" s="401">
        <f>'[1]17'!AR68+'[1]17'!AZ68+'[1]17'!BH68+'[1]17'!BM68+'[1]17'!BW68+'[1]17'!CJ68+'[1]17'!CW68</f>
        <v>0</v>
      </c>
      <c r="C41" s="401">
        <f>'[1]18'!AR68+'[1]18'!AZ68+'[1]18'!BH68+'[1]18'!BM68+'[1]18'!BW68+'[1]18'!CJ68+'[1]18'!CW68</f>
        <v>0</v>
      </c>
      <c r="D41" s="401">
        <f>'[1]19'!AR57+'[1]19'!AZ57+'[1]19'!BH57+'[1]19'!BM57+'[1]19'!BW57+'[1]19'!CJ57+'[1]19'!CW57</f>
        <v>0</v>
      </c>
      <c r="E41" s="401">
        <f>'[1]20'!AR68+'[1]20'!AZ68+'[1]20'!BH68+'[1]20'!BM68+'[1]20'!BW68+'[1]20'!CJ68+'[1]20'!CW68</f>
        <v>0</v>
      </c>
      <c r="F41" s="401">
        <f>'[1]21'!AR60+'[1]21'!AZ60+'[1]21'!BH60+'[1]21'!BM60+'[1]21'!BW60+'[1]21'!CJ60+'[1]21'!CW60</f>
        <v>0</v>
      </c>
      <c r="G41" s="401">
        <f>'[1]22'!AR68+'[1]22'!AZ68+'[1]22'!BH68+'[1]22'!BM68+'[1]22'!BW68+'[1]22'!CJ68+'[1]22'!CW68</f>
        <v>0</v>
      </c>
      <c r="H41" s="401">
        <f>'[1]23'!AR65+'[1]23'!AZ65+'[1]23'!BH65+'[1]23'!BM65+'[1]23'!BW65+'[1]23'!CJ65+'[1]23'!CW65</f>
        <v>0</v>
      </c>
      <c r="I41" s="401">
        <f>'[1]24'!AR64+'[1]24'!AZ64+'[1]24'!BH64+'[1]24'!BM64+'[1]24'!BW64+'[1]24'!CJ64+'[1]24'!CW64</f>
        <v>0</v>
      </c>
      <c r="J41" s="401">
        <f>'[1]25'!AR66+'[1]25'!AZ66+'[1]25'!BH66+'[1]25'!BM66+'[1]25'!BW66+'[1]25'!CJ66+'[1]25'!CW66</f>
        <v>0</v>
      </c>
      <c r="K41" s="401">
        <f>'[1]26'!AR68+'[1]26'!AZ68+'[1]26'!BH68+'[1]26'!BM68+'[1]26'!BW68+'[1]26'!CJ68+'[1]26'!CW68</f>
        <v>0</v>
      </c>
      <c r="L41" s="401">
        <f>'[1]27'!AR68+'[1]27'!AZ68+'[1]27'!BH68+'[1]27'!BM68+'[1]27'!BW68+'[1]27'!CJ68+'[1]27'!CW68</f>
        <v>0</v>
      </c>
      <c r="M41" s="401">
        <f>'[1]28'!AR68+'[1]28'!AZ68+'[1]28'!BH68+'[1]28'!BM68+'[1]28'!BW68+'[1]28'!CJ68+'[1]28'!CW68</f>
        <v>0</v>
      </c>
      <c r="N41" s="401">
        <f>'[1]29'!AR67+'[1]29'!AZ67+'[1]29'!BH67+'[1]29'!BM67+'[1]29'!BW67+'[1]29'!CJ67+'[1]29'!CW67</f>
        <v>0</v>
      </c>
      <c r="O41" s="401" t="e">
        <f>#REF!+#REF!+#REF!+#REF!+#REF!+#REF!+#REF!</f>
        <v>#REF!</v>
      </c>
      <c r="P41" s="401" t="e">
        <f>#REF!+#REF!+#REF!+#REF!+#REF!+#REF!+#REF!</f>
        <v>#REF!</v>
      </c>
      <c r="Q41" s="428" t="e">
        <f t="shared" si="33"/>
        <v>#REF!</v>
      </c>
      <c r="R41" s="429"/>
      <c r="S41" s="340"/>
      <c r="T41" s="341"/>
    </row>
    <row r="42" spans="1:20" s="342" customFormat="1" ht="18" customHeight="1">
      <c r="A42" s="400" t="s">
        <v>257</v>
      </c>
      <c r="B42" s="419">
        <f>'[1]17'!AK68+'[1]17'!BP68+'[1]17'!CC68+'[1]17'!CP68</f>
        <v>0</v>
      </c>
      <c r="C42" s="419">
        <f>'[1]18'!AK68+'[1]18'!BP68+'[1]18'!CC68+'[1]18'!CP68</f>
        <v>0</v>
      </c>
      <c r="D42" s="419">
        <f>'[1]19'!AK57+'[1]19'!BP57+'[1]19'!CC57+'[1]19'!CP57</f>
        <v>0</v>
      </c>
      <c r="E42" s="419">
        <f>'[1]20'!AK68+'[1]20'!BP68+'[1]20'!CC68+'[1]20'!CP68</f>
        <v>0</v>
      </c>
      <c r="F42" s="419">
        <f>'[1]21'!AK60+'[1]21'!BP60+'[1]21'!CC60+'[1]21'!CP60</f>
        <v>0</v>
      </c>
      <c r="G42" s="419">
        <f>'[1]22'!AK68+'[1]22'!BP68+'[1]22'!CC68+'[1]22'!CP68</f>
        <v>0</v>
      </c>
      <c r="H42" s="419">
        <f>'[1]23'!AK65+'[1]23'!BP65+'[1]23'!CC65+'[1]23'!CP65</f>
        <v>0</v>
      </c>
      <c r="I42" s="419">
        <f>'[1]24'!AK64+'[1]24'!BP64+'[1]24'!CC64+'[1]24'!CP64</f>
        <v>0</v>
      </c>
      <c r="J42" s="419">
        <f>'[1]25'!AK66+'[1]25'!BP66+'[1]25'!CC66+'[1]25'!CP66</f>
        <v>0</v>
      </c>
      <c r="K42" s="419">
        <f>'[1]26'!AK68+'[1]26'!BP68+'[1]26'!CC68+'[1]26'!CP68</f>
        <v>0</v>
      </c>
      <c r="L42" s="419">
        <f>'[1]27'!AK68+'[1]27'!BP68+'[1]27'!CC68+'[1]27'!CP68</f>
        <v>0</v>
      </c>
      <c r="M42" s="419">
        <f>'[1]28'!AK68+'[1]28'!BP68+'[1]28'!CC68+'[1]28'!CP68</f>
        <v>0</v>
      </c>
      <c r="N42" s="419">
        <f>'[1]29'!AK67+'[1]29'!BP67+'[1]29'!CC67+'[1]29'!CP67</f>
        <v>0</v>
      </c>
      <c r="O42" s="419" t="e">
        <f>#REF!+#REF!+#REF!+#REF!</f>
        <v>#REF!</v>
      </c>
      <c r="P42" s="419" t="e">
        <f>#REF!+#REF!+#REF!+#REF!</f>
        <v>#REF!</v>
      </c>
      <c r="Q42" s="428" t="e">
        <f t="shared" si="33"/>
        <v>#REF!</v>
      </c>
      <c r="R42" s="429"/>
      <c r="S42" s="340"/>
      <c r="T42" s="341"/>
    </row>
    <row r="43" spans="1:20" s="342" customFormat="1" ht="18" customHeight="1">
      <c r="A43" s="400" t="s">
        <v>258</v>
      </c>
      <c r="B43" s="419">
        <f>'[1]17'!AL68+'[1]17'!AM68+'[1]17'!AP68+'[1]17'!AQ68+'[1]17'!AS68+'[1]17'!AT68+'[1]17'!AU68+'[1]17'!BQ68+'[1]17'!BR68+'[1]17'!BU68+'[1]17'!BV68+'[1]17'!BX68+'[1]17'!BY68+'[1]17'!BZ68+'[1]17'!CD68+'[1]17'!CE68+'[1]17'!CH68+'[1]17'!CI68+'[1]17'!CK68+'[1]17'!CL68+'[1]17'!CM68+'[1]17'!CQ68+'[1]17'!CR68+'[1]17'!CU68+'[1]17'!CV68+'[1]17'!CX68+'[1]17'!CY68+'[1]17'!CZ68</f>
        <v>0</v>
      </c>
      <c r="C43" s="419">
        <f>'[1]18'!AL68+'[1]18'!AM68+'[1]18'!AP68+'[1]18'!AQ68+'[1]18'!AS68+'[1]18'!AT68+'[1]18'!AU68+'[1]18'!BQ68+'[1]18'!BR68+'[1]18'!BU68+'[1]18'!BV68+'[1]18'!BX68+'[1]18'!BY68+'[1]18'!BZ68+'[1]18'!CD68+'[1]18'!CE68+'[1]18'!CH68+'[1]18'!CI68+'[1]18'!CK68+'[1]18'!CL68+'[1]18'!CM68+'[1]18'!CQ68+'[1]18'!CR68+'[1]18'!CU68+'[1]18'!CV68+'[1]18'!CX68+'[1]18'!CY68+'[1]18'!CZ68</f>
        <v>0</v>
      </c>
      <c r="D43" s="419">
        <f>'[1]19'!AL57+'[1]19'!AM57+'[1]19'!AP57+'[1]19'!AQ57+'[1]19'!AS57+'[1]19'!AT57+'[1]19'!AU57+'[1]19'!BQ57+'[1]19'!BR57+'[1]19'!BU57+'[1]19'!BV57+'[1]19'!BX57+'[1]19'!BY57+'[1]19'!BZ57+'[1]19'!CD57+'[1]19'!CE57+'[1]19'!CH57+'[1]19'!CI57+'[1]19'!CK57+'[1]19'!CL57+'[1]19'!CM57+'[1]19'!CQ57+'[1]19'!CR57+'[1]19'!CU57+'[1]19'!CV57+'[1]19'!CX57+'[1]19'!CY57+'[1]19'!CZ57</f>
        <v>0</v>
      </c>
      <c r="E43" s="419">
        <f>'[1]20'!AL68+'[1]20'!AM68+'[1]20'!AP68+'[1]20'!AQ68+'[1]20'!AS68+'[1]20'!AT68+'[1]20'!AU68+'[1]20'!BQ68+'[1]20'!BR68+'[1]20'!BU68+'[1]20'!BV68+'[1]20'!BX68+'[1]20'!BY68+'[1]20'!BZ68+'[1]20'!CD68+'[1]20'!CE68+'[1]20'!CH68+'[1]20'!CI68+'[1]20'!CK68+'[1]20'!CL68+'[1]20'!CM68+'[1]20'!CQ68+'[1]20'!CR68+'[1]20'!CU68+'[1]20'!CV68+'[1]20'!CX68+'[1]20'!CY68+'[1]20'!CZ68</f>
        <v>0</v>
      </c>
      <c r="F43" s="419">
        <f>'[1]21'!AL60+'[1]21'!AM60+'[1]21'!AP60+'[1]21'!AQ60+'[1]21'!AS60+'[1]21'!AT60+'[1]21'!AU60+'[1]21'!BQ60+'[1]21'!BR60+'[1]21'!BU60+'[1]21'!BV60+'[1]21'!BX60+'[1]21'!BY60+'[1]21'!BZ60+'[1]21'!CD60+'[1]21'!CE60+'[1]21'!CH60+'[1]21'!CI60+'[1]21'!CK60+'[1]21'!CL60+'[1]21'!CM60+'[1]21'!CQ60+'[1]21'!CR60+'[1]21'!CU60+'[1]21'!CV60+'[1]21'!CX60+'[1]21'!CY60+'[1]21'!CZ60</f>
        <v>0</v>
      </c>
      <c r="G43" s="419">
        <f>'[1]22'!AL68+'[1]22'!AM68+'[1]22'!AP68+'[1]22'!AQ68+'[1]22'!AS68+'[1]22'!AT68+'[1]22'!AU68+'[1]22'!BQ68+'[1]22'!BR68+'[1]22'!BU68+'[1]22'!BV68+'[1]22'!BX68+'[1]22'!BY68+'[1]22'!BZ68+'[1]22'!CD68+'[1]22'!CE68+'[1]22'!CH68+'[1]22'!CI68+'[1]22'!CK68+'[1]22'!CL68+'[1]22'!CM68+'[1]22'!CQ68+'[1]22'!CR68+'[1]22'!CU68+'[1]22'!CV68+'[1]22'!CX68+'[1]22'!CY68+'[1]22'!CZ68</f>
        <v>0</v>
      </c>
      <c r="H43" s="419">
        <f>'[1]23'!AL65+'[1]23'!AM65+'[1]23'!AP65+'[1]23'!AQ65+'[1]23'!AS65+'[1]23'!AT65+'[1]23'!AU65+'[1]23'!BQ65+'[1]23'!BR65+'[1]23'!BU65+'[1]23'!BV65+'[1]23'!BX65+'[1]23'!BY65+'[1]23'!BZ65+'[1]23'!CD65+'[1]23'!CE65+'[1]23'!CH65+'[1]23'!CI65+'[1]23'!CK65+'[1]23'!CL65+'[1]23'!CM65+'[1]23'!CQ65+'[1]23'!CR65+'[1]23'!CU65+'[1]23'!CV65+'[1]23'!CX65+'[1]23'!CY65+'[1]23'!CZ65</f>
        <v>0</v>
      </c>
      <c r="I43" s="419">
        <f>'[1]24'!AL64+'[1]24'!AM64+'[1]24'!AP64+'[1]24'!AQ64+'[1]24'!AS64+'[1]24'!AT64+'[1]24'!AU64+'[1]24'!BQ64+'[1]24'!BR64+'[1]24'!BU64+'[1]24'!BV64+'[1]24'!BX64+'[1]24'!BY64+'[1]24'!BZ64+'[1]24'!CD64+'[1]24'!CE64+'[1]24'!CH64+'[1]24'!CI64+'[1]24'!CK64+'[1]24'!CL64+'[1]24'!CM64+'[1]24'!CQ64+'[1]24'!CR64+'[1]24'!CU64+'[1]24'!CV64+'[1]24'!CX64+'[1]24'!CY64+'[1]24'!CZ64</f>
        <v>0</v>
      </c>
      <c r="J43" s="419">
        <f>'[1]25'!AL66+'[1]25'!AM66+'[1]25'!AP66+'[1]25'!AQ66+'[1]25'!AS66+'[1]25'!AT66+'[1]25'!AU66+'[1]25'!BQ66+'[1]25'!BR66+'[1]25'!BU66+'[1]25'!BV66+'[1]25'!BX66+'[1]25'!BY66+'[1]25'!BZ66+'[1]25'!CD66+'[1]25'!CE66+'[1]25'!CH66+'[1]25'!CI66+'[1]25'!CK66+'[1]25'!CL66+'[1]25'!CM66+'[1]25'!CQ66+'[1]25'!CR66+'[1]25'!CU66+'[1]25'!CV66+'[1]25'!CX66+'[1]25'!CY66+'[1]25'!CZ66</f>
        <v>0</v>
      </c>
      <c r="K43" s="419">
        <f>'[1]26'!AL68+'[1]26'!AM68+'[1]26'!AP68+'[1]26'!AQ68+'[1]26'!AS68+'[1]26'!AT68+'[1]26'!AU68+'[1]26'!BQ68+'[1]26'!BR68+'[1]26'!BU68+'[1]26'!BV68+'[1]26'!BX68+'[1]26'!BY68+'[1]26'!BZ68+'[1]26'!CD68+'[1]26'!CE68+'[1]26'!CH68+'[1]26'!CI68+'[1]26'!CK68+'[1]26'!CL68+'[1]26'!CM68+'[1]26'!CQ68+'[1]26'!CR68+'[1]26'!CU68+'[1]26'!CV68+'[1]26'!CX68+'[1]26'!CY68+'[1]26'!CZ68</f>
        <v>0</v>
      </c>
      <c r="L43" s="419">
        <f>'[1]27'!AL68+'[1]27'!AM68+'[1]27'!AP68+'[1]27'!AQ68+'[1]27'!AS68+'[1]27'!AT68+'[1]27'!AU68+'[1]27'!BQ68+'[1]27'!BR68+'[1]27'!BU68+'[1]27'!BV68+'[1]27'!BX68+'[1]27'!BY68+'[1]27'!BZ68+'[1]27'!CD68+'[1]27'!CE68+'[1]27'!CH68+'[1]27'!CI68+'[1]27'!CK68+'[1]27'!CL68+'[1]27'!CM68+'[1]27'!CQ68+'[1]27'!CR68+'[1]27'!CU68+'[1]27'!CV68+'[1]27'!CX68+'[1]27'!CY68+'[1]27'!CZ68</f>
        <v>0</v>
      </c>
      <c r="M43" s="419">
        <f>'[1]28'!AL68+'[1]28'!AM68+'[1]28'!AP68+'[1]28'!AQ68+'[1]28'!AS68+'[1]28'!AT68+'[1]28'!AU68+'[1]28'!BQ68+'[1]28'!BR68+'[1]28'!BU68+'[1]28'!BV68+'[1]28'!BX68+'[1]28'!BY68+'[1]28'!BZ68+'[1]28'!CD68+'[1]28'!CE68+'[1]28'!CH68+'[1]28'!CI68+'[1]28'!CK68+'[1]28'!CL68+'[1]28'!CM68+'[1]28'!CQ68+'[1]28'!CR68+'[1]28'!CU68+'[1]28'!CV68+'[1]28'!CX68+'[1]28'!CY68+'[1]28'!CZ68</f>
        <v>0</v>
      </c>
      <c r="N43" s="419">
        <f>'[1]29'!AL67+'[1]29'!AM67+'[1]29'!AP67+'[1]29'!AQ67+'[1]29'!AS67+'[1]29'!AT67+'[1]29'!AU67+'[1]29'!BQ67+'[1]29'!BR67+'[1]29'!BU67+'[1]29'!BV67+'[1]29'!BX67+'[1]29'!BY67+'[1]29'!BZ67+'[1]29'!CD67+'[1]29'!CE67+'[1]29'!CH67+'[1]29'!CI67+'[1]29'!CK67+'[1]29'!CL67+'[1]29'!CM67+'[1]29'!CQ67+'[1]29'!CR67+'[1]29'!CU67+'[1]29'!CV67+'[1]29'!CX67+'[1]29'!CY67+'[1]29'!CZ67</f>
        <v>0</v>
      </c>
      <c r="O43" s="419" t="e">
        <f>#REF!+#REF!+#REF!+#REF!+#REF!+#REF!+#REF!+#REF!+#REF!+#REF!+#REF!+#REF!+#REF!+#REF!+#REF!+#REF!+#REF!+#REF!+#REF!+#REF!+#REF!+#REF!+#REF!+#REF!+#REF!+#REF!+#REF!+#REF!</f>
        <v>#REF!</v>
      </c>
      <c r="P43" s="419" t="e">
        <f>#REF!+#REF!+#REF!+#REF!+#REF!+#REF!+#REF!+#REF!+#REF!+#REF!+#REF!+#REF!+#REF!+#REF!+#REF!+#REF!+#REF!+#REF!+#REF!+#REF!+#REF!+#REF!+#REF!+#REF!+#REF!+#REF!+#REF!+#REF!</f>
        <v>#REF!</v>
      </c>
      <c r="Q43" s="428" t="e">
        <f t="shared" si="33"/>
        <v>#REF!</v>
      </c>
      <c r="R43" s="429"/>
      <c r="S43" s="340"/>
      <c r="T43" s="341"/>
    </row>
    <row r="44" spans="1:20" s="342" customFormat="1" ht="18" customHeight="1" thickBot="1">
      <c r="A44" s="421" t="s">
        <v>268</v>
      </c>
      <c r="B44" s="404">
        <f>'[1]17'!M68+'[1]17'!N68+'[1]17'!AD68</f>
        <v>0</v>
      </c>
      <c r="C44" s="404">
        <f>'[1]18'!M68+'[1]18'!N68+'[1]18'!AD68</f>
        <v>0</v>
      </c>
      <c r="D44" s="404">
        <f>'[1]19'!M57+'[1]19'!N57+'[1]19'!AD57</f>
        <v>0</v>
      </c>
      <c r="E44" s="404">
        <f>'[1]20'!M68+'[1]20'!N68+'[1]20'!AD68</f>
        <v>0</v>
      </c>
      <c r="F44" s="404">
        <f>'[1]21'!M60+'[1]21'!N60+'[1]21'!AD60</f>
        <v>0</v>
      </c>
      <c r="G44" s="404">
        <f>'[1]22'!M68+'[1]22'!N68+'[1]22'!AD68</f>
        <v>0</v>
      </c>
      <c r="H44" s="404">
        <f>'[1]23'!M65+'[1]23'!N65+'[1]23'!AD65</f>
        <v>0</v>
      </c>
      <c r="I44" s="404">
        <f>'[1]24'!M64+'[1]24'!N64+'[1]24'!AD64</f>
        <v>0</v>
      </c>
      <c r="J44" s="404">
        <f>'[1]25'!M66+'[1]25'!N66+'[1]25'!AD66</f>
        <v>0</v>
      </c>
      <c r="K44" s="404">
        <f>'[1]26'!M68+'[1]26'!N68+'[1]26'!AD68</f>
        <v>0</v>
      </c>
      <c r="L44" s="404">
        <f>'[1]27'!M68+'[1]27'!N68+'[1]27'!AD68</f>
        <v>0</v>
      </c>
      <c r="M44" s="404">
        <f>'[1]28'!M68+'[1]28'!N68+'[1]28'!AD68</f>
        <v>0</v>
      </c>
      <c r="N44" s="404">
        <f>'[1]29'!M67+'[1]29'!N67+'[1]29'!AD67</f>
        <v>0</v>
      </c>
      <c r="O44" s="404" t="e">
        <f>#REF!+#REF!+#REF!</f>
        <v>#REF!</v>
      </c>
      <c r="P44" s="404" t="e">
        <f>#REF!+#REF!+#REF!</f>
        <v>#REF!</v>
      </c>
      <c r="Q44" s="431" t="e">
        <f t="shared" si="33"/>
        <v>#REF!</v>
      </c>
      <c r="R44" s="432"/>
      <c r="S44" s="340"/>
      <c r="T44" s="341"/>
    </row>
    <row r="45" spans="1:20" ht="14.25" thickBot="1"/>
    <row r="46" spans="1:20" s="342" customFormat="1" ht="18" customHeight="1" thickBot="1">
      <c r="A46" s="394" t="s">
        <v>270</v>
      </c>
      <c r="B46" s="433"/>
      <c r="C46" s="433"/>
      <c r="D46" s="433"/>
      <c r="E46" s="433"/>
      <c r="F46" s="433"/>
      <c r="G46" s="433"/>
      <c r="H46" s="433"/>
      <c r="I46" s="433"/>
      <c r="J46" s="433"/>
      <c r="K46" s="433"/>
      <c r="L46" s="433"/>
      <c r="M46" s="433"/>
      <c r="N46" s="433"/>
      <c r="O46" s="433"/>
      <c r="P46" s="433"/>
      <c r="Q46" s="433"/>
      <c r="R46" s="434"/>
      <c r="S46" s="340"/>
      <c r="T46" s="341"/>
    </row>
    <row r="47" spans="1:20" s="342" customFormat="1" ht="22.5" customHeight="1">
      <c r="A47" s="397" t="s">
        <v>271</v>
      </c>
      <c r="B47" s="398" t="e">
        <f>#REF!</f>
        <v>#REF!</v>
      </c>
      <c r="C47" s="398" t="e">
        <f t="shared" ref="C47:Q47" si="34">#REF!</f>
        <v>#REF!</v>
      </c>
      <c r="D47" s="398" t="e">
        <f t="shared" ref="D47:R47" si="35">#REF!</f>
        <v>#REF!</v>
      </c>
      <c r="E47" s="398" t="e">
        <f t="shared" ref="E47:S47" si="36">#REF!</f>
        <v>#REF!</v>
      </c>
      <c r="F47" s="398" t="e">
        <f t="shared" ref="F47:T47" si="37">#REF!</f>
        <v>#REF!</v>
      </c>
      <c r="G47" s="398" t="e">
        <f t="shared" ref="G47:U47" si="38">#REF!</f>
        <v>#REF!</v>
      </c>
      <c r="H47" s="398" t="e">
        <f t="shared" ref="H47:V47" si="39">#REF!</f>
        <v>#REF!</v>
      </c>
      <c r="I47" s="398" t="e">
        <f t="shared" ref="I47:W47" si="40">#REF!</f>
        <v>#REF!</v>
      </c>
      <c r="J47" s="398" t="e">
        <f t="shared" ref="J47:X47" si="41">#REF!</f>
        <v>#REF!</v>
      </c>
      <c r="K47" s="398" t="e">
        <f t="shared" ref="K47:Y47" si="42">#REF!</f>
        <v>#REF!</v>
      </c>
      <c r="L47" s="398" t="e">
        <f t="shared" ref="L47:Z47" si="43">#REF!</f>
        <v>#REF!</v>
      </c>
      <c r="M47" s="398" t="e">
        <f t="shared" ref="M47:AA47" si="44">#REF!</f>
        <v>#REF!</v>
      </c>
      <c r="N47" s="398" t="e">
        <f t="shared" ref="N47:AB47" si="45">#REF!</f>
        <v>#REF!</v>
      </c>
      <c r="O47" s="398" t="e">
        <f t="shared" ref="O47:AC47" si="46">#REF!</f>
        <v>#REF!</v>
      </c>
      <c r="P47" s="398" t="e">
        <f t="shared" ref="P47:AD47" si="47">#REF!</f>
        <v>#REF!</v>
      </c>
      <c r="Q47" s="398" t="e">
        <f t="shared" ref="Q47:AE47" si="48">#REF!</f>
        <v>#REF!</v>
      </c>
      <c r="R47" s="399" t="s">
        <v>272</v>
      </c>
      <c r="S47" s="340"/>
      <c r="T47" s="341"/>
    </row>
    <row r="48" spans="1:20" s="342" customFormat="1" ht="15" customHeight="1">
      <c r="A48" s="400" t="s">
        <v>273</v>
      </c>
      <c r="B48" s="401"/>
      <c r="C48" s="435"/>
      <c r="D48" s="435"/>
      <c r="E48" s="401"/>
      <c r="F48" s="401"/>
      <c r="G48" s="401"/>
      <c r="H48" s="401"/>
      <c r="I48" s="401"/>
      <c r="J48" s="401"/>
      <c r="K48" s="401"/>
      <c r="L48" s="401"/>
      <c r="M48" s="401"/>
      <c r="N48" s="401"/>
      <c r="O48" s="401"/>
      <c r="P48" s="401"/>
      <c r="Q48" s="401"/>
      <c r="R48" s="402"/>
      <c r="S48" s="340"/>
      <c r="T48" s="341"/>
    </row>
    <row r="49" spans="1:20" s="342" customFormat="1" ht="15" customHeight="1">
      <c r="A49" s="400" t="s">
        <v>274</v>
      </c>
      <c r="B49" s="401"/>
      <c r="C49" s="401"/>
      <c r="D49" s="435"/>
      <c r="E49" s="401"/>
      <c r="F49" s="401"/>
      <c r="G49" s="401"/>
      <c r="H49" s="401"/>
      <c r="I49" s="401"/>
      <c r="J49" s="401"/>
      <c r="K49" s="401"/>
      <c r="L49" s="401"/>
      <c r="M49" s="401"/>
      <c r="N49" s="401"/>
      <c r="O49" s="401"/>
      <c r="P49" s="401"/>
      <c r="Q49" s="401"/>
      <c r="R49" s="402"/>
      <c r="S49" s="340"/>
      <c r="T49" s="341"/>
    </row>
    <row r="50" spans="1:20" s="342" customFormat="1" ht="15" customHeight="1">
      <c r="A50" s="400" t="s">
        <v>275</v>
      </c>
      <c r="B50" s="401"/>
      <c r="C50" s="401"/>
      <c r="D50" s="401"/>
      <c r="E50" s="401"/>
      <c r="F50" s="401"/>
      <c r="G50" s="401"/>
      <c r="H50" s="401"/>
      <c r="I50" s="401"/>
      <c r="J50" s="401"/>
      <c r="K50" s="401"/>
      <c r="L50" s="401"/>
      <c r="M50" s="401"/>
      <c r="N50" s="401"/>
      <c r="O50" s="401"/>
      <c r="P50" s="401"/>
      <c r="Q50" s="401"/>
      <c r="R50" s="402"/>
      <c r="S50" s="340"/>
      <c r="T50" s="341"/>
    </row>
    <row r="51" spans="1:20" s="342" customFormat="1" ht="15" customHeight="1">
      <c r="A51" s="400" t="s">
        <v>276</v>
      </c>
      <c r="B51" s="401"/>
      <c r="C51" s="401"/>
      <c r="D51" s="401"/>
      <c r="E51" s="401"/>
      <c r="F51" s="401"/>
      <c r="G51" s="401"/>
      <c r="H51" s="401"/>
      <c r="I51" s="401"/>
      <c r="J51" s="401"/>
      <c r="K51" s="401"/>
      <c r="L51" s="401"/>
      <c r="M51" s="401"/>
      <c r="N51" s="401"/>
      <c r="O51" s="401"/>
      <c r="P51" s="401"/>
      <c r="Q51" s="401"/>
      <c r="R51" s="402"/>
      <c r="S51" s="340"/>
      <c r="T51" s="341"/>
    </row>
    <row r="52" spans="1:20" s="342" customFormat="1" ht="15" customHeight="1">
      <c r="A52" s="400" t="s">
        <v>277</v>
      </c>
      <c r="B52" s="401"/>
      <c r="C52" s="401"/>
      <c r="D52" s="401"/>
      <c r="E52" s="401"/>
      <c r="F52" s="401"/>
      <c r="G52" s="401"/>
      <c r="H52" s="401"/>
      <c r="I52" s="401"/>
      <c r="J52" s="401"/>
      <c r="K52" s="401"/>
      <c r="L52" s="401"/>
      <c r="M52" s="401"/>
      <c r="N52" s="401"/>
      <c r="O52" s="401"/>
      <c r="P52" s="401"/>
      <c r="Q52" s="401"/>
      <c r="R52" s="402"/>
      <c r="S52" s="340"/>
      <c r="T52" s="341"/>
    </row>
    <row r="53" spans="1:20" s="342" customFormat="1" ht="15" customHeight="1">
      <c r="A53" s="436" t="s">
        <v>278</v>
      </c>
      <c r="B53" s="401"/>
      <c r="C53" s="401"/>
      <c r="D53" s="401"/>
      <c r="E53" s="401"/>
      <c r="F53" s="401"/>
      <c r="G53" s="401"/>
      <c r="H53" s="401"/>
      <c r="I53" s="401"/>
      <c r="J53" s="401"/>
      <c r="K53" s="401"/>
      <c r="L53" s="401"/>
      <c r="M53" s="401"/>
      <c r="N53" s="401"/>
      <c r="O53" s="401"/>
      <c r="P53" s="401"/>
      <c r="Q53" s="401"/>
      <c r="R53" s="437"/>
      <c r="S53" s="438"/>
      <c r="T53" s="341"/>
    </row>
    <row r="54" spans="1:20" s="342" customFormat="1" ht="15" customHeight="1">
      <c r="A54" s="436" t="s">
        <v>279</v>
      </c>
      <c r="B54" s="401"/>
      <c r="C54" s="401"/>
      <c r="D54" s="401"/>
      <c r="E54" s="401"/>
      <c r="F54" s="401"/>
      <c r="G54" s="401"/>
      <c r="H54" s="401"/>
      <c r="I54" s="401"/>
      <c r="J54" s="401"/>
      <c r="K54" s="401"/>
      <c r="L54" s="401"/>
      <c r="M54" s="401"/>
      <c r="N54" s="401"/>
      <c r="O54" s="401"/>
      <c r="P54" s="401"/>
      <c r="Q54" s="401"/>
      <c r="R54" s="402"/>
      <c r="S54" s="340"/>
      <c r="T54" s="341"/>
    </row>
    <row r="55" spans="1:20" s="342" customFormat="1" ht="15" customHeight="1">
      <c r="A55" s="436" t="s">
        <v>280</v>
      </c>
      <c r="B55" s="401"/>
      <c r="C55" s="401"/>
      <c r="D55" s="401"/>
      <c r="E55" s="401"/>
      <c r="F55" s="401"/>
      <c r="G55" s="401"/>
      <c r="H55" s="401"/>
      <c r="I55" s="401"/>
      <c r="J55" s="401"/>
      <c r="K55" s="401"/>
      <c r="L55" s="401"/>
      <c r="M55" s="401"/>
      <c r="N55" s="401"/>
      <c r="O55" s="401"/>
      <c r="P55" s="401"/>
      <c r="Q55" s="401"/>
      <c r="R55" s="402"/>
      <c r="S55" s="340"/>
      <c r="T55" s="341"/>
    </row>
    <row r="56" spans="1:20" s="342" customFormat="1" ht="15" customHeight="1">
      <c r="A56" s="436" t="s">
        <v>281</v>
      </c>
      <c r="B56" s="401"/>
      <c r="C56" s="401"/>
      <c r="D56" s="401"/>
      <c r="E56" s="401"/>
      <c r="F56" s="401"/>
      <c r="G56" s="401"/>
      <c r="H56" s="401"/>
      <c r="I56" s="401"/>
      <c r="J56" s="401"/>
      <c r="K56" s="401"/>
      <c r="L56" s="401"/>
      <c r="M56" s="401"/>
      <c r="N56" s="401"/>
      <c r="O56" s="401"/>
      <c r="P56" s="401"/>
      <c r="Q56" s="401"/>
      <c r="R56" s="402"/>
      <c r="S56" s="340"/>
      <c r="T56" s="341"/>
    </row>
    <row r="57" spans="1:20" s="342" customFormat="1" ht="22.5" customHeight="1" thickBot="1">
      <c r="A57" s="439" t="s">
        <v>282</v>
      </c>
      <c r="B57" s="404">
        <f>SUM(B48:B56)</f>
        <v>0</v>
      </c>
      <c r="C57" s="404">
        <f t="shared" ref="C57:R57" si="49">SUM(C48:C56)</f>
        <v>0</v>
      </c>
      <c r="D57" s="404">
        <f t="shared" si="49"/>
        <v>0</v>
      </c>
      <c r="E57" s="404">
        <f t="shared" si="49"/>
        <v>0</v>
      </c>
      <c r="F57" s="404">
        <f t="shared" si="49"/>
        <v>0</v>
      </c>
      <c r="G57" s="404">
        <f t="shared" si="49"/>
        <v>0</v>
      </c>
      <c r="H57" s="404">
        <f t="shared" si="49"/>
        <v>0</v>
      </c>
      <c r="I57" s="404">
        <f>SUM(I48:I56)</f>
        <v>0</v>
      </c>
      <c r="J57" s="404">
        <f t="shared" si="49"/>
        <v>0</v>
      </c>
      <c r="K57" s="404">
        <f t="shared" si="49"/>
        <v>0</v>
      </c>
      <c r="L57" s="404">
        <f t="shared" si="49"/>
        <v>0</v>
      </c>
      <c r="M57" s="404">
        <f t="shared" si="49"/>
        <v>0</v>
      </c>
      <c r="N57" s="404">
        <f t="shared" si="49"/>
        <v>0</v>
      </c>
      <c r="O57" s="404">
        <f t="shared" si="49"/>
        <v>0</v>
      </c>
      <c r="P57" s="404">
        <f t="shared" si="49"/>
        <v>0</v>
      </c>
      <c r="Q57" s="404">
        <f t="shared" si="49"/>
        <v>0</v>
      </c>
      <c r="R57" s="440">
        <f t="shared" si="49"/>
        <v>0</v>
      </c>
      <c r="S57" s="438"/>
      <c r="T57" s="341"/>
    </row>
    <row r="58" spans="1:20" s="342" customFormat="1" ht="3.75" customHeight="1" thickBot="1">
      <c r="A58" s="406"/>
      <c r="B58" s="407"/>
      <c r="C58" s="407"/>
      <c r="D58" s="407"/>
      <c r="E58" s="407"/>
      <c r="F58" s="407"/>
      <c r="G58" s="407"/>
      <c r="H58" s="407"/>
      <c r="I58" s="407"/>
      <c r="J58" s="407"/>
      <c r="K58" s="407"/>
      <c r="L58" s="407"/>
      <c r="M58" s="407"/>
      <c r="N58" s="407"/>
      <c r="O58" s="407"/>
      <c r="P58" s="407"/>
      <c r="Q58" s="441" t="s">
        <v>283</v>
      </c>
      <c r="R58" s="442" t="e">
        <f t="array" aca="1" ref="R58" ca="1">SUM(SUMIF(INDIRECT(ROW(#REF!)&amp;"!D7:D206"),Q58,INDIRECT(ROW(#REF!)&amp;"!AC7:AC206")))</f>
        <v>#REF!</v>
      </c>
      <c r="S58" s="340"/>
      <c r="T58" s="341"/>
    </row>
    <row r="59" spans="1:20" s="342" customFormat="1" ht="22.5" customHeight="1">
      <c r="A59" s="409" t="s">
        <v>271</v>
      </c>
      <c r="B59" s="410" t="e">
        <f>#REF!</f>
        <v>#REF!</v>
      </c>
      <c r="C59" s="410" t="e">
        <f t="shared" ref="C59:P59" si="50">#REF!</f>
        <v>#REF!</v>
      </c>
      <c r="D59" s="410" t="e">
        <f t="shared" ref="D59:Q59" si="51">#REF!</f>
        <v>#REF!</v>
      </c>
      <c r="E59" s="410" t="e">
        <f t="shared" ref="E59:R59" si="52">#REF!</f>
        <v>#REF!</v>
      </c>
      <c r="F59" s="410" t="e">
        <f t="shared" ref="F59:S59" si="53">#REF!</f>
        <v>#REF!</v>
      </c>
      <c r="G59" s="410" t="e">
        <f t="shared" ref="G59:T59" si="54">#REF!</f>
        <v>#REF!</v>
      </c>
      <c r="H59" s="410" t="e">
        <f t="shared" ref="H59:U59" si="55">#REF!</f>
        <v>#REF!</v>
      </c>
      <c r="I59" s="410" t="e">
        <f t="shared" ref="I59:V59" si="56">#REF!</f>
        <v>#REF!</v>
      </c>
      <c r="J59" s="410" t="e">
        <f t="shared" ref="J59:W59" si="57">#REF!</f>
        <v>#REF!</v>
      </c>
      <c r="K59" s="410" t="e">
        <f t="shared" ref="K59:X59" si="58">#REF!</f>
        <v>#REF!</v>
      </c>
      <c r="L59" s="410" t="e">
        <f t="shared" ref="L59:Y59" si="59">#REF!</f>
        <v>#REF!</v>
      </c>
      <c r="M59" s="410" t="e">
        <f t="shared" ref="M59:Z59" si="60">#REF!</f>
        <v>#REF!</v>
      </c>
      <c r="N59" s="410" t="e">
        <f t="shared" ref="N59:AA59" si="61">#REF!</f>
        <v>#REF!</v>
      </c>
      <c r="O59" s="410" t="e">
        <f t="shared" ref="O59:AB59" si="62">#REF!</f>
        <v>#REF!</v>
      </c>
      <c r="P59" s="410" t="e">
        <f t="shared" ref="P59:AC59" si="63">#REF!</f>
        <v>#REF!</v>
      </c>
      <c r="Q59" s="425" t="s">
        <v>110</v>
      </c>
      <c r="R59" s="426"/>
      <c r="S59" s="427" t="s">
        <v>284</v>
      </c>
      <c r="T59" s="341"/>
    </row>
    <row r="60" spans="1:20" s="342" customFormat="1" ht="15" customHeight="1">
      <c r="A60" s="400" t="s">
        <v>273</v>
      </c>
      <c r="B60" s="401"/>
      <c r="C60" s="435"/>
      <c r="D60" s="435"/>
      <c r="E60" s="401"/>
      <c r="F60" s="401"/>
      <c r="G60" s="401"/>
      <c r="H60" s="401"/>
      <c r="I60" s="401"/>
      <c r="J60" s="401"/>
      <c r="K60" s="401"/>
      <c r="L60" s="401"/>
      <c r="M60" s="401"/>
      <c r="N60" s="401"/>
      <c r="O60" s="401"/>
      <c r="P60" s="401"/>
      <c r="Q60" s="443"/>
      <c r="R60" s="444"/>
      <c r="S60" s="445" t="e">
        <f ca="1">SUM(Q60:R68)-SUM(#REF!)+#REF!+#REF!+R58</f>
        <v>#REF!</v>
      </c>
      <c r="T60" s="341"/>
    </row>
    <row r="61" spans="1:20" s="342" customFormat="1" ht="15" customHeight="1">
      <c r="A61" s="400" t="s">
        <v>274</v>
      </c>
      <c r="B61" s="401"/>
      <c r="C61" s="435"/>
      <c r="D61" s="446"/>
      <c r="E61" s="401"/>
      <c r="F61" s="401"/>
      <c r="G61" s="401"/>
      <c r="H61" s="401"/>
      <c r="I61" s="401"/>
      <c r="J61" s="401"/>
      <c r="K61" s="401"/>
      <c r="L61" s="401"/>
      <c r="M61" s="401"/>
      <c r="N61" s="401"/>
      <c r="O61" s="401"/>
      <c r="P61" s="401"/>
      <c r="Q61" s="443"/>
      <c r="R61" s="444"/>
      <c r="S61" s="340"/>
      <c r="T61" s="341"/>
    </row>
    <row r="62" spans="1:20" s="342" customFormat="1" ht="15" customHeight="1">
      <c r="A62" s="400" t="s">
        <v>275</v>
      </c>
      <c r="B62" s="401"/>
      <c r="C62" s="401"/>
      <c r="D62" s="401"/>
      <c r="E62" s="401"/>
      <c r="F62" s="401"/>
      <c r="G62" s="401"/>
      <c r="H62" s="401"/>
      <c r="I62" s="401"/>
      <c r="J62" s="401"/>
      <c r="K62" s="401"/>
      <c r="L62" s="401"/>
      <c r="M62" s="401"/>
      <c r="N62" s="401"/>
      <c r="O62" s="401"/>
      <c r="P62" s="401"/>
      <c r="Q62" s="443"/>
      <c r="R62" s="444"/>
      <c r="S62" s="340"/>
      <c r="T62" s="341"/>
    </row>
    <row r="63" spans="1:20" s="342" customFormat="1" ht="15" customHeight="1">
      <c r="A63" s="400" t="s">
        <v>276</v>
      </c>
      <c r="B63" s="401"/>
      <c r="C63" s="401"/>
      <c r="D63" s="401"/>
      <c r="E63" s="401"/>
      <c r="F63" s="401"/>
      <c r="G63" s="401"/>
      <c r="H63" s="401"/>
      <c r="I63" s="401"/>
      <c r="J63" s="401"/>
      <c r="K63" s="401"/>
      <c r="L63" s="401"/>
      <c r="M63" s="401"/>
      <c r="N63" s="401"/>
      <c r="O63" s="401"/>
      <c r="P63" s="401"/>
      <c r="Q63" s="443"/>
      <c r="R63" s="444"/>
      <c r="S63" s="340"/>
      <c r="T63" s="341"/>
    </row>
    <row r="64" spans="1:20" s="342" customFormat="1" ht="15" customHeight="1">
      <c r="A64" s="400" t="s">
        <v>277</v>
      </c>
      <c r="B64" s="401"/>
      <c r="C64" s="401"/>
      <c r="D64" s="401"/>
      <c r="E64" s="401"/>
      <c r="F64" s="401"/>
      <c r="G64" s="401"/>
      <c r="H64" s="401"/>
      <c r="I64" s="401"/>
      <c r="J64" s="401"/>
      <c r="K64" s="401"/>
      <c r="L64" s="401"/>
      <c r="M64" s="401"/>
      <c r="N64" s="401"/>
      <c r="O64" s="401"/>
      <c r="P64" s="401"/>
      <c r="Q64" s="443"/>
      <c r="R64" s="444"/>
      <c r="S64" s="340"/>
      <c r="T64" s="341"/>
    </row>
    <row r="65" spans="1:20" s="342" customFormat="1" ht="15" customHeight="1">
      <c r="A65" s="436" t="s">
        <v>278</v>
      </c>
      <c r="B65" s="401"/>
      <c r="C65" s="401"/>
      <c r="D65" s="401"/>
      <c r="E65" s="401"/>
      <c r="F65" s="401"/>
      <c r="G65" s="401"/>
      <c r="H65" s="401"/>
      <c r="I65" s="401"/>
      <c r="J65" s="401"/>
      <c r="K65" s="401"/>
      <c r="L65" s="401"/>
      <c r="M65" s="401"/>
      <c r="N65" s="401"/>
      <c r="O65" s="401"/>
      <c r="P65" s="401"/>
      <c r="Q65" s="443"/>
      <c r="R65" s="444"/>
      <c r="S65" s="340"/>
      <c r="T65" s="341"/>
    </row>
    <row r="66" spans="1:20" s="342" customFormat="1" ht="15" customHeight="1">
      <c r="A66" s="436" t="s">
        <v>279</v>
      </c>
      <c r="B66" s="401"/>
      <c r="C66" s="401"/>
      <c r="D66" s="401"/>
      <c r="E66" s="401"/>
      <c r="F66" s="401"/>
      <c r="G66" s="401"/>
      <c r="H66" s="401"/>
      <c r="I66" s="401"/>
      <c r="J66" s="401"/>
      <c r="K66" s="401"/>
      <c r="L66" s="401"/>
      <c r="M66" s="401"/>
      <c r="N66" s="401"/>
      <c r="O66" s="401"/>
      <c r="P66" s="401"/>
      <c r="Q66" s="443"/>
      <c r="R66" s="444"/>
      <c r="S66" s="340"/>
      <c r="T66" s="341"/>
    </row>
    <row r="67" spans="1:20" s="342" customFormat="1" ht="15" customHeight="1">
      <c r="A67" s="436" t="s">
        <v>280</v>
      </c>
      <c r="B67" s="401"/>
      <c r="C67" s="401"/>
      <c r="D67" s="401"/>
      <c r="E67" s="401"/>
      <c r="F67" s="401"/>
      <c r="G67" s="401"/>
      <c r="H67" s="401"/>
      <c r="I67" s="401"/>
      <c r="J67" s="401"/>
      <c r="K67" s="401"/>
      <c r="L67" s="401"/>
      <c r="M67" s="401"/>
      <c r="N67" s="401"/>
      <c r="O67" s="401"/>
      <c r="P67" s="401"/>
      <c r="Q67" s="443"/>
      <c r="R67" s="444"/>
      <c r="S67" s="340"/>
      <c r="T67" s="341"/>
    </row>
    <row r="68" spans="1:20" s="342" customFormat="1" ht="15" customHeight="1">
      <c r="A68" s="436" t="s">
        <v>281</v>
      </c>
      <c r="B68" s="401"/>
      <c r="C68" s="401"/>
      <c r="D68" s="401"/>
      <c r="E68" s="401"/>
      <c r="F68" s="401"/>
      <c r="G68" s="401"/>
      <c r="H68" s="401"/>
      <c r="I68" s="401"/>
      <c r="J68" s="401"/>
      <c r="K68" s="401"/>
      <c r="L68" s="401"/>
      <c r="M68" s="401"/>
      <c r="N68" s="401"/>
      <c r="O68" s="401"/>
      <c r="P68" s="401"/>
      <c r="Q68" s="443"/>
      <c r="R68" s="444"/>
      <c r="S68" s="340"/>
      <c r="T68" s="341"/>
    </row>
    <row r="69" spans="1:20" s="342" customFormat="1" ht="22.5" customHeight="1" thickBot="1">
      <c r="A69" s="439" t="s">
        <v>282</v>
      </c>
      <c r="B69" s="404"/>
      <c r="C69" s="404"/>
      <c r="D69" s="404"/>
      <c r="E69" s="404"/>
      <c r="F69" s="404"/>
      <c r="G69" s="404"/>
      <c r="H69" s="404"/>
      <c r="I69" s="404"/>
      <c r="J69" s="404"/>
      <c r="K69" s="404"/>
      <c r="L69" s="404"/>
      <c r="M69" s="404"/>
      <c r="N69" s="404"/>
      <c r="O69" s="404"/>
      <c r="P69" s="404"/>
      <c r="Q69" s="447"/>
      <c r="R69" s="448"/>
      <c r="S69" s="340"/>
      <c r="T69" s="341"/>
    </row>
    <row r="70" spans="1:20" ht="14.25" thickBot="1"/>
    <row r="71" spans="1:20" s="342" customFormat="1" ht="18" customHeight="1">
      <c r="A71" s="449" t="s">
        <v>285</v>
      </c>
      <c r="B71" s="450"/>
      <c r="C71" s="450"/>
      <c r="D71" s="450"/>
      <c r="E71" s="450"/>
      <c r="F71" s="450"/>
      <c r="G71" s="450"/>
      <c r="H71" s="450"/>
      <c r="I71" s="450"/>
      <c r="J71" s="450"/>
      <c r="K71" s="450"/>
      <c r="L71" s="450"/>
      <c r="M71" s="450"/>
      <c r="N71" s="450"/>
      <c r="O71" s="450"/>
      <c r="P71" s="450"/>
      <c r="Q71" s="451"/>
      <c r="R71" s="346"/>
      <c r="S71" s="340"/>
      <c r="T71" s="341"/>
    </row>
    <row r="72" spans="1:20" s="342" customFormat="1" ht="16.5" customHeight="1">
      <c r="A72" s="452" t="s">
        <v>286</v>
      </c>
      <c r="B72" s="453" t="s">
        <v>287</v>
      </c>
      <c r="C72" s="453"/>
      <c r="D72" s="453" t="s">
        <v>288</v>
      </c>
      <c r="E72" s="453"/>
      <c r="F72" s="453" t="s">
        <v>289</v>
      </c>
      <c r="G72" s="453"/>
      <c r="H72" s="453" t="s">
        <v>290</v>
      </c>
      <c r="I72" s="453"/>
      <c r="J72" s="453" t="s">
        <v>291</v>
      </c>
      <c r="K72" s="453"/>
      <c r="L72" s="453" t="s">
        <v>292</v>
      </c>
      <c r="M72" s="453"/>
      <c r="N72" s="453" t="s">
        <v>293</v>
      </c>
      <c r="O72" s="453"/>
      <c r="P72" s="453" t="s">
        <v>294</v>
      </c>
      <c r="Q72" s="454"/>
      <c r="R72" s="346"/>
      <c r="S72" s="340"/>
      <c r="T72" s="341"/>
    </row>
    <row r="73" spans="1:20" s="342" customFormat="1" ht="16.5" customHeight="1" thickBot="1">
      <c r="A73" s="455" t="s">
        <v>295</v>
      </c>
      <c r="B73" s="456" t="e">
        <f>SUM('[1]1'!#REF!)+SUM('[1]2'!#REF!)+SUM('[1]3'!#REF!)+SUM('[1]4'!#REF!)+SUM('[1]5'!#REF!)+SUM('[1]6'!#REF!)+SUM('[1]7'!#REF!)+SUM('[1]8'!#REF!)+SUM('[1]9'!#REF!)+SUM('[1]10'!#REF!)+SUM('[1]11'!#REF!)+SUM('[1]12'!#REF!)+SUM('[1]13'!#REF!)+SUM('[1]14'!#REF!)+SUM('[1]15'!#REF!)+SUM('[1]16'!#REF!)+SUM('[1]17'!#REF!)+SUM('[1]18'!#REF!)+SUM('[1]19'!#REF!)+SUM('[1]20'!#REF!)+SUM('[1]21'!#REF!)+SUM('[1]22'!#REF!)+SUM('[1]23'!#REF!)+SUM('[1]24'!#REF!)+SUM('[1]25'!#REF!)+SUM('[1]26'!#REF!)+SUM('[1]27'!#REF!)+SUM('[1]28'!#REF!)+SUM('[1]29'!#REF!)+SUM(#REF!)+SUM(#REF!)+SUM('[1]32'!AI98:AU98)</f>
        <v>#REF!</v>
      </c>
      <c r="C73" s="456"/>
      <c r="D73" s="456" t="e">
        <f>SUM('[1]1'!#REF!)+SUM('[1]2'!#REF!)+SUM('[1]3'!#REF!)+SUM('[1]4'!#REF!)+SUM('[1]5'!#REF!)+SUM('[1]6'!#REF!)+SUM('[1]7'!#REF!)+SUM('[1]8'!#REF!)+SUM('[1]9'!#REF!)+SUM('[1]10'!#REF!)+SUM('[1]11'!#REF!)+SUM('[1]12'!#REF!)+SUM('[1]13'!#REF!)+SUM('[1]14'!#REF!)+SUM('[1]15'!#REF!)+SUM('[1]16'!#REF!)+SUM('[1]17'!#REF!)+SUM('[1]18'!#REF!)+SUM('[1]19'!#REF!)+SUM('[1]20'!#REF!)+SUM('[1]21'!#REF!)+SUM('[1]22'!#REF!)+SUM('[1]23'!#REF!)+SUM('[1]24'!#REF!)+SUM('[1]25'!#REF!)+SUM('[1]26'!#REF!)+SUM('[1]27'!#REF!)+SUM('[1]28'!#REF!)+SUM('[1]29'!#REF!)+SUM(#REF!)+SUM(#REF!)+SUM('[1]32'!BD98:BM98)</f>
        <v>#REF!</v>
      </c>
      <c r="E73" s="456"/>
      <c r="F73" s="456" t="e">
        <f>SUM('[1]1'!#REF!)+SUM('[1]2'!#REF!)+SUM('[1]3'!#REF!)+SUM('[1]4'!#REF!)+SUM('[1]5'!#REF!)+SUM('[1]6'!#REF!)+SUM('[1]7'!#REF!)+SUM('[1]8'!#REF!)+SUM('[1]9'!#REF!)+SUM('[1]10'!#REF!)+SUM('[1]11'!#REF!)+SUM('[1]12'!#REF!)+SUM('[1]13'!#REF!)+SUM('[1]14'!#REF!)+SUM('[1]15'!#REF!)+SUM('[1]16'!#REF!)+SUM('[1]17'!#REF!)+SUM('[1]18'!#REF!)+SUM('[1]19'!#REF!)+SUM('[1]20'!#REF!)+SUM('[1]21'!#REF!)+SUM('[1]22'!#REF!)+SUM('[1]23'!#REF!)+SUM('[1]24'!#REF!)+SUM('[1]25'!#REF!)+SUM('[1]26'!#REF!)+SUM('[1]27'!#REF!)+SUM('[1]28'!#REF!)+SUM('[1]29'!#REF!)+SUM(#REF!)+SUM(#REF!)+SUM('[1]32'!AV98:BB98)</f>
        <v>#REF!</v>
      </c>
      <c r="G73" s="456"/>
      <c r="H73" s="456" t="e">
        <f>'[1]1'!#REF!+'[1]2'!#REF!+'[1]3'!#REF!+'[1]4'!#REF!+'[1]5'!#REF!+'[1]6'!#REF!+'[1]7'!#REF!+'[1]8'!#REF!+'[1]9'!#REF!+'[1]10'!#REF!+'[1]11'!#REF!+'[1]12'!#REF!+'[1]13'!#REF!+'[1]14'!#REF!+'[1]15'!#REF!+'[1]16'!#REF!+'[1]17'!#REF!+'[1]18'!#REF!+'[1]19'!#REF!+'[1]20'!#REF!+'[1]21'!#REF!+'[1]22'!#REF!+'[1]23'!#REF!+'[1]24'!#REF!+'[1]25'!#REF!+'[1]26'!#REF!+'[1]27'!#REF!+'[1]28'!#REF!+'[1]29'!#REF!+#REF!+#REF!+'[1]32'!AE98</f>
        <v>#REF!</v>
      </c>
      <c r="I73" s="456"/>
      <c r="J73" s="456" t="e">
        <f>SUM('[1]1'!#REF!)+SUM('[1]2'!#REF!)+SUM('[1]3'!#REF!)+SUM('[1]4'!#REF!)+SUM('[1]5'!#REF!)+SUM('[1]6'!#REF!)+SUM('[1]7'!#REF!)+SUM('[1]8'!#REF!)+SUM('[1]9'!#REF!)+SUM('[1]10'!#REF!)+SUM('[1]11'!#REF!)+SUM('[1]12'!#REF!)+SUM('[1]13'!#REF!)+SUM('[1]14'!#REF!)+SUM('[1]15'!#REF!)+SUM('[1]16'!#REF!)+SUM('[1]17'!#REF!)+SUM('[1]18'!#REF!)+SUM('[1]19'!#REF!)+SUM('[1]20'!#REF!)+SUM('[1]21'!#REF!)+SUM('[1]22'!#REF!)+SUM('[1]23'!#REF!)+SUM('[1]24'!#REF!)+SUM('[1]25'!#REF!)+SUM('[1]26'!#REF!)+SUM('[1]27'!#REF!)+SUM('[1]28'!#REF!)+SUM('[1]29'!#REF!)+SUM(#REF!)+SUM(#REF!)+SUM('[1]32'!BN98:BZ98)</f>
        <v>#REF!</v>
      </c>
      <c r="K73" s="456"/>
      <c r="L73" s="456" t="e">
        <f>SUM('[1]1'!#REF!)+SUM('[1]2'!#REF!)+SUM('[1]3'!#REF!)+SUM('[1]4'!#REF!)+SUM('[1]5'!#REF!)+SUM('[1]6'!#REF!)+SUM('[1]7'!#REF!)+SUM('[1]8'!#REF!)+SUM('[1]9'!#REF!)+SUM('[1]10'!#REF!)+SUM('[1]11'!#REF!)+SUM('[1]12'!#REF!)+SUM('[1]13'!#REF!)+SUM('[1]14'!#REF!)+SUM('[1]15'!#REF!)+SUM('[1]16'!#REF!)+SUM('[1]17'!#REF!)+SUM('[1]18'!#REF!)+SUM('[1]19'!#REF!)+SUM('[1]20'!#REF!)+SUM('[1]21'!#REF!)+SUM('[1]22'!#REF!)+SUM('[1]23'!#REF!)+SUM('[1]24'!#REF!)+SUM('[1]25'!#REF!)+SUM('[1]26'!#REF!)+SUM('[1]27'!#REF!)+SUM('[1]28'!#REF!)+SUM('[1]29'!#REF!)+SUM(#REF!)+SUM(#REF!)+SUM('[1]32'!CA98:CM98)</f>
        <v>#REF!</v>
      </c>
      <c r="M73" s="456"/>
      <c r="N73" s="456" t="e">
        <f>SUM('[1]1'!#REF!)+SUM('[1]2'!#REF!)+SUM('[1]3'!#REF!)+SUM('[1]4'!#REF!)+SUM('[1]5'!#REF!)+SUM('[1]6'!#REF!)+SUM('[1]7'!#REF!)+SUM('[1]8'!#REF!)+SUM('[1]9'!#REF!)+SUM('[1]10'!#REF!)+SUM('[1]11'!#REF!)+SUM('[1]12'!#REF!)+SUM('[1]13'!#REF!)+SUM('[1]14'!#REF!)+SUM('[1]15'!#REF!)+SUM('[1]16'!#REF!)+SUM('[1]17'!#REF!)+SUM('[1]18'!#REF!)+SUM('[1]19'!#REF!)+SUM('[1]20'!#REF!)+SUM('[1]21'!#REF!)+SUM('[1]22'!#REF!)+SUM('[1]23'!#REF!)+SUM('[1]24'!#REF!)+SUM('[1]25'!#REF!)+SUM('[1]26'!#REF!)+SUM('[1]27'!#REF!)+SUM('[1]28'!#REF!)+SUM('[1]29'!#REF!)+SUM(#REF!)+SUM(#REF!)+SUM('[1]32'!DA98:DM98)</f>
        <v>#REF!</v>
      </c>
      <c r="O73" s="456"/>
      <c r="P73" s="456" t="e">
        <f>SUM('[1]1'!#REF!)+SUM('[1]2'!#REF!)+SUM('[1]3'!#REF!)+SUM('[1]4'!#REF!)+SUM('[1]5'!#REF!)+SUM('[1]6'!#REF!)+SUM('[1]7'!#REF!)+SUM('[1]8'!#REF!)+SUM('[1]9'!#REF!)+SUM('[1]10'!#REF!)+SUM('[1]11'!#REF!)+SUM('[1]12'!#REF!)+SUM('[1]13'!#REF!)+SUM('[1]14'!#REF!)+SUM('[1]15'!#REF!)+SUM('[1]16'!#REF!)+SUM('[1]17'!#REF!)+SUM('[1]18'!#REF!)+SUM('[1]19'!#REF!)+SUM('[1]20'!#REF!)+SUM('[1]21'!#REF!)+SUM('[1]22'!#REF!)+SUM('[1]23'!#REF!)+SUM('[1]24'!#REF!)+SUM('[1]25'!#REF!)+SUM('[1]26'!#REF!)+SUM('[1]27'!#REF!)+SUM('[1]28'!#REF!)+SUM('[1]29'!#REF!)+SUM(#REF!)+SUM(#REF!)+SUM('[1]32'!DO98:DV98)+Q70</f>
        <v>#REF!</v>
      </c>
      <c r="Q73" s="457"/>
      <c r="R73" s="346"/>
      <c r="S73" s="340"/>
      <c r="T73" s="341"/>
    </row>
  </sheetData>
  <mergeCells count="61">
    <mergeCell ref="P73:Q73"/>
    <mergeCell ref="L72:M72"/>
    <mergeCell ref="N72:O72"/>
    <mergeCell ref="P72:Q72"/>
    <mergeCell ref="B73:C73"/>
    <mergeCell ref="D73:E73"/>
    <mergeCell ref="F73:G73"/>
    <mergeCell ref="H73:I73"/>
    <mergeCell ref="J73:K73"/>
    <mergeCell ref="L73:M73"/>
    <mergeCell ref="N73:O73"/>
    <mergeCell ref="Q66:R66"/>
    <mergeCell ref="Q67:R67"/>
    <mergeCell ref="Q68:R68"/>
    <mergeCell ref="Q69:R69"/>
    <mergeCell ref="A71:Q71"/>
    <mergeCell ref="B72:C72"/>
    <mergeCell ref="D72:E72"/>
    <mergeCell ref="F72:G72"/>
    <mergeCell ref="H72:I72"/>
    <mergeCell ref="J72:K72"/>
    <mergeCell ref="Q60:R60"/>
    <mergeCell ref="Q61:R61"/>
    <mergeCell ref="Q62:R62"/>
    <mergeCell ref="Q63:R63"/>
    <mergeCell ref="Q64:R64"/>
    <mergeCell ref="Q65:R65"/>
    <mergeCell ref="Q41:R41"/>
    <mergeCell ref="Q42:R42"/>
    <mergeCell ref="Q43:R43"/>
    <mergeCell ref="Q44:R44"/>
    <mergeCell ref="A46:R46"/>
    <mergeCell ref="Q59:R59"/>
    <mergeCell ref="A25:R25"/>
    <mergeCell ref="Q36:R36"/>
    <mergeCell ref="Q37:R37"/>
    <mergeCell ref="Q38:R38"/>
    <mergeCell ref="Q39:R39"/>
    <mergeCell ref="Q40:R40"/>
    <mergeCell ref="Q18:R18"/>
    <mergeCell ref="Q19:R19"/>
    <mergeCell ref="Q20:R20"/>
    <mergeCell ref="Q21:R21"/>
    <mergeCell ref="Q22:R22"/>
    <mergeCell ref="Q23:R23"/>
    <mergeCell ref="I5:J5"/>
    <mergeCell ref="L5:M5"/>
    <mergeCell ref="O5:P5"/>
    <mergeCell ref="A6:R6"/>
    <mergeCell ref="Q16:R16"/>
    <mergeCell ref="Q17:R17"/>
    <mergeCell ref="A1:G1"/>
    <mergeCell ref="J1:R1"/>
    <mergeCell ref="C3:D3"/>
    <mergeCell ref="E3:F3"/>
    <mergeCell ref="G3:H3"/>
    <mergeCell ref="C4:D4"/>
    <mergeCell ref="E4:F5"/>
    <mergeCell ref="G4:H5"/>
    <mergeCell ref="R4:R5"/>
    <mergeCell ref="C5:D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77"/>
  <sheetViews>
    <sheetView workbookViewId="0">
      <selection activeCell="G11" sqref="G11"/>
    </sheetView>
  </sheetViews>
  <sheetFormatPr defaultRowHeight="13.5"/>
  <cols>
    <col min="1" max="1" width="7.375" style="461" customWidth="1"/>
    <col min="2" max="2" width="16.75" style="461" customWidth="1"/>
  </cols>
  <sheetData>
    <row r="1" spans="1:35" s="461" customFormat="1" ht="23.25" customHeight="1">
      <c r="A1" s="458" t="s">
        <v>296</v>
      </c>
      <c r="B1" s="458"/>
      <c r="C1" s="458"/>
      <c r="D1" s="458"/>
      <c r="E1" s="458"/>
      <c r="F1" s="458"/>
      <c r="G1" s="458"/>
      <c r="H1" s="458"/>
      <c r="I1" s="458"/>
      <c r="J1" s="458"/>
      <c r="K1" s="458"/>
      <c r="L1" s="458"/>
      <c r="M1" s="459" t="s">
        <v>297</v>
      </c>
      <c r="N1" s="459"/>
      <c r="O1" s="459"/>
      <c r="P1" s="459"/>
      <c r="Q1" s="460" t="str">
        <f>[1]车间业绩!H1</f>
        <v>今天是:2016年3月4日【星期五】    业绩截止昨天累计如下</v>
      </c>
      <c r="R1" s="460"/>
      <c r="S1" s="460"/>
      <c r="T1" s="460"/>
      <c r="U1" s="460"/>
      <c r="V1" s="460"/>
      <c r="W1" s="460"/>
      <c r="X1" s="460"/>
      <c r="Y1" s="460"/>
      <c r="Z1" s="460"/>
      <c r="AA1" s="460"/>
      <c r="AB1" s="460"/>
      <c r="AC1" s="460"/>
      <c r="AD1" s="460"/>
      <c r="AE1" s="460"/>
      <c r="AF1" s="460"/>
      <c r="AG1" s="460"/>
      <c r="AH1" s="460"/>
      <c r="AI1" s="460"/>
    </row>
    <row r="2" spans="1:35" s="466" customFormat="1" ht="19.5" customHeight="1">
      <c r="A2" s="462" t="s">
        <v>298</v>
      </c>
      <c r="B2" s="462"/>
      <c r="C2" s="463" t="s">
        <v>110</v>
      </c>
      <c r="D2" s="464" t="s">
        <v>272</v>
      </c>
      <c r="E2" s="465">
        <f>[1]售后总业绩!C8</f>
        <v>42309</v>
      </c>
      <c r="F2" s="465">
        <f>[1]售后总业绩!D8</f>
        <v>42310</v>
      </c>
      <c r="G2" s="465">
        <f>[1]售后总业绩!E8</f>
        <v>42311</v>
      </c>
      <c r="H2" s="465">
        <f>[1]售后总业绩!F8</f>
        <v>42312</v>
      </c>
      <c r="I2" s="465">
        <f>[1]售后总业绩!G8</f>
        <v>42313</v>
      </c>
      <c r="J2" s="465">
        <f>[1]售后总业绩!H8</f>
        <v>42314</v>
      </c>
      <c r="K2" s="465">
        <f>[1]售后总业绩!I8</f>
        <v>42315</v>
      </c>
      <c r="L2" s="465">
        <f>[1]售后总业绩!J8</f>
        <v>42316</v>
      </c>
      <c r="M2" s="465">
        <f>[1]售后总业绩!K8</f>
        <v>42317</v>
      </c>
      <c r="N2" s="465">
        <f>[1]售后总业绩!L8</f>
        <v>42318</v>
      </c>
      <c r="O2" s="465">
        <f>[1]售后总业绩!M8</f>
        <v>42319</v>
      </c>
      <c r="P2" s="465">
        <f>[1]售后总业绩!N8</f>
        <v>42320</v>
      </c>
      <c r="Q2" s="465">
        <f>[1]售后总业绩!O8</f>
        <v>42321</v>
      </c>
      <c r="R2" s="465">
        <f>[1]售后总业绩!P8</f>
        <v>42322</v>
      </c>
      <c r="S2" s="465">
        <f>[1]售后总业绩!Q8</f>
        <v>42323</v>
      </c>
      <c r="T2" s="465">
        <f>[1]售后总业绩!R8</f>
        <v>42324</v>
      </c>
      <c r="U2" s="465">
        <f>[1]售后总业绩!C17</f>
        <v>42325</v>
      </c>
      <c r="V2" s="465">
        <f>[1]售后总业绩!D17</f>
        <v>42326</v>
      </c>
      <c r="W2" s="465">
        <f>[1]售后总业绩!E17</f>
        <v>42327</v>
      </c>
      <c r="X2" s="465">
        <f>[1]售后总业绩!F17</f>
        <v>42328</v>
      </c>
      <c r="Y2" s="465">
        <f>[1]售后总业绩!G17</f>
        <v>42329</v>
      </c>
      <c r="Z2" s="465">
        <f>[1]售后总业绩!H17</f>
        <v>42330</v>
      </c>
      <c r="AA2" s="465">
        <f>[1]售后总业绩!I17</f>
        <v>42331</v>
      </c>
      <c r="AB2" s="465">
        <f>[1]售后总业绩!J17</f>
        <v>42332</v>
      </c>
      <c r="AC2" s="465">
        <f>[1]售后总业绩!K17</f>
        <v>42333</v>
      </c>
      <c r="AD2" s="465">
        <f>[1]售后总业绩!L17</f>
        <v>42334</v>
      </c>
      <c r="AE2" s="465">
        <f>[1]售后总业绩!M17</f>
        <v>42335</v>
      </c>
      <c r="AF2" s="465">
        <f>[1]售后总业绩!N17</f>
        <v>42336</v>
      </c>
      <c r="AG2" s="465">
        <f>[1]售后总业绩!O17</f>
        <v>42337</v>
      </c>
      <c r="AH2" s="465">
        <f>[1]售后总业绩!P17</f>
        <v>42338</v>
      </c>
      <c r="AI2" s="465">
        <f>[1]售后总业绩!Q17</f>
        <v>42339</v>
      </c>
    </row>
    <row r="3" spans="1:35">
      <c r="A3" s="467" t="s">
        <v>299</v>
      </c>
      <c r="B3" s="468" t="s">
        <v>301</v>
      </c>
    </row>
    <row r="4" spans="1:35">
      <c r="A4" s="467"/>
      <c r="B4" s="469" t="s">
        <v>302</v>
      </c>
    </row>
    <row r="5" spans="1:35">
      <c r="A5" s="467"/>
      <c r="B5" s="469" t="s">
        <v>303</v>
      </c>
    </row>
    <row r="6" spans="1:35">
      <c r="A6" s="467"/>
      <c r="B6" s="469" t="s">
        <v>304</v>
      </c>
    </row>
    <row r="7" spans="1:35">
      <c r="A7" s="467"/>
      <c r="B7" s="469" t="s">
        <v>305</v>
      </c>
    </row>
    <row r="8" spans="1:35">
      <c r="A8" s="467" t="s">
        <v>306</v>
      </c>
      <c r="B8" s="468" t="s">
        <v>301</v>
      </c>
    </row>
    <row r="9" spans="1:35">
      <c r="A9" s="467"/>
      <c r="B9" s="469" t="s">
        <v>302</v>
      </c>
    </row>
    <row r="10" spans="1:35">
      <c r="A10" s="467"/>
      <c r="B10" s="469" t="s">
        <v>303</v>
      </c>
    </row>
    <row r="11" spans="1:35">
      <c r="A11" s="467"/>
      <c r="B11" s="469" t="s">
        <v>304</v>
      </c>
    </row>
    <row r="12" spans="1:35">
      <c r="A12" s="467"/>
      <c r="B12" s="469" t="s">
        <v>305</v>
      </c>
    </row>
    <row r="13" spans="1:35">
      <c r="A13" s="467" t="s">
        <v>307</v>
      </c>
      <c r="B13" s="468" t="s">
        <v>301</v>
      </c>
    </row>
    <row r="14" spans="1:35">
      <c r="A14" s="467"/>
      <c r="B14" s="469" t="s">
        <v>302</v>
      </c>
    </row>
    <row r="15" spans="1:35">
      <c r="A15" s="467"/>
      <c r="B15" s="469" t="s">
        <v>303</v>
      </c>
    </row>
    <row r="16" spans="1:35">
      <c r="A16" s="467"/>
      <c r="B16" s="469" t="s">
        <v>304</v>
      </c>
    </row>
    <row r="17" spans="1:2">
      <c r="A17" s="467"/>
      <c r="B17" s="469" t="s">
        <v>305</v>
      </c>
    </row>
    <row r="18" spans="1:2">
      <c r="A18" s="467" t="s">
        <v>308</v>
      </c>
      <c r="B18" s="468" t="s">
        <v>301</v>
      </c>
    </row>
    <row r="19" spans="1:2">
      <c r="A19" s="467"/>
      <c r="B19" s="469" t="s">
        <v>302</v>
      </c>
    </row>
    <row r="20" spans="1:2">
      <c r="A20" s="467"/>
      <c r="B20" s="469" t="s">
        <v>303</v>
      </c>
    </row>
    <row r="21" spans="1:2">
      <c r="A21" s="467"/>
      <c r="B21" s="469" t="s">
        <v>304</v>
      </c>
    </row>
    <row r="22" spans="1:2">
      <c r="A22" s="467"/>
      <c r="B22" s="469" t="s">
        <v>305</v>
      </c>
    </row>
    <row r="23" spans="1:2">
      <c r="A23" s="467" t="s">
        <v>309</v>
      </c>
      <c r="B23" s="468" t="s">
        <v>301</v>
      </c>
    </row>
    <row r="24" spans="1:2">
      <c r="A24" s="467"/>
      <c r="B24" s="469" t="s">
        <v>302</v>
      </c>
    </row>
    <row r="25" spans="1:2">
      <c r="A25" s="467"/>
      <c r="B25" s="469" t="s">
        <v>303</v>
      </c>
    </row>
    <row r="26" spans="1:2">
      <c r="A26" s="467"/>
      <c r="B26" s="469" t="s">
        <v>304</v>
      </c>
    </row>
    <row r="27" spans="1:2">
      <c r="A27" s="467"/>
      <c r="B27" s="469" t="s">
        <v>305</v>
      </c>
    </row>
    <row r="28" spans="1:2">
      <c r="A28" s="467" t="s">
        <v>310</v>
      </c>
      <c r="B28" s="468" t="s">
        <v>301</v>
      </c>
    </row>
    <row r="29" spans="1:2">
      <c r="A29" s="467"/>
      <c r="B29" s="469" t="s">
        <v>302</v>
      </c>
    </row>
    <row r="30" spans="1:2">
      <c r="A30" s="467"/>
      <c r="B30" s="469" t="s">
        <v>303</v>
      </c>
    </row>
    <row r="31" spans="1:2">
      <c r="A31" s="467"/>
      <c r="B31" s="469" t="s">
        <v>304</v>
      </c>
    </row>
    <row r="32" spans="1:2">
      <c r="A32" s="467"/>
      <c r="B32" s="469" t="s">
        <v>305</v>
      </c>
    </row>
    <row r="33" spans="1:2">
      <c r="A33" s="467" t="s">
        <v>311</v>
      </c>
      <c r="B33" s="468" t="s">
        <v>301</v>
      </c>
    </row>
    <row r="34" spans="1:2">
      <c r="A34" s="467"/>
      <c r="B34" s="469" t="s">
        <v>302</v>
      </c>
    </row>
    <row r="35" spans="1:2">
      <c r="A35" s="467"/>
      <c r="B35" s="469" t="s">
        <v>303</v>
      </c>
    </row>
    <row r="36" spans="1:2">
      <c r="A36" s="467"/>
      <c r="B36" s="469" t="s">
        <v>304</v>
      </c>
    </row>
    <row r="37" spans="1:2">
      <c r="A37" s="467"/>
      <c r="B37" s="469" t="s">
        <v>305</v>
      </c>
    </row>
    <row r="38" spans="1:2">
      <c r="A38" s="467" t="s">
        <v>312</v>
      </c>
      <c r="B38" s="468" t="s">
        <v>301</v>
      </c>
    </row>
    <row r="39" spans="1:2">
      <c r="A39" s="467"/>
      <c r="B39" s="469" t="s">
        <v>302</v>
      </c>
    </row>
    <row r="40" spans="1:2">
      <c r="A40" s="467"/>
      <c r="B40" s="469" t="s">
        <v>303</v>
      </c>
    </row>
    <row r="41" spans="1:2">
      <c r="A41" s="467"/>
      <c r="B41" s="469" t="s">
        <v>304</v>
      </c>
    </row>
    <row r="42" spans="1:2">
      <c r="A42" s="467"/>
      <c r="B42" s="469" t="s">
        <v>305</v>
      </c>
    </row>
    <row r="43" spans="1:2">
      <c r="A43" s="467" t="s">
        <v>313</v>
      </c>
      <c r="B43" s="468" t="s">
        <v>301</v>
      </c>
    </row>
    <row r="44" spans="1:2">
      <c r="A44" s="467"/>
      <c r="B44" s="469" t="s">
        <v>302</v>
      </c>
    </row>
    <row r="45" spans="1:2">
      <c r="A45" s="467"/>
      <c r="B45" s="469" t="s">
        <v>303</v>
      </c>
    </row>
    <row r="46" spans="1:2">
      <c r="A46" s="467"/>
      <c r="B46" s="469" t="s">
        <v>304</v>
      </c>
    </row>
    <row r="47" spans="1:2">
      <c r="A47" s="467"/>
      <c r="B47" s="469" t="s">
        <v>305</v>
      </c>
    </row>
    <row r="48" spans="1:2">
      <c r="A48" s="467" t="s">
        <v>314</v>
      </c>
      <c r="B48" s="468" t="s">
        <v>301</v>
      </c>
    </row>
    <row r="49" spans="1:2">
      <c r="A49" s="467"/>
      <c r="B49" s="469" t="s">
        <v>302</v>
      </c>
    </row>
    <row r="50" spans="1:2">
      <c r="A50" s="467"/>
      <c r="B50" s="469" t="s">
        <v>303</v>
      </c>
    </row>
    <row r="51" spans="1:2">
      <c r="A51" s="467"/>
      <c r="B51" s="469" t="s">
        <v>304</v>
      </c>
    </row>
    <row r="52" spans="1:2">
      <c r="A52" s="467"/>
      <c r="B52" s="469" t="s">
        <v>305</v>
      </c>
    </row>
    <row r="53" spans="1:2">
      <c r="A53" s="467" t="s">
        <v>315</v>
      </c>
      <c r="B53" s="468" t="s">
        <v>301</v>
      </c>
    </row>
    <row r="54" spans="1:2">
      <c r="A54" s="467"/>
      <c r="B54" s="469" t="s">
        <v>302</v>
      </c>
    </row>
    <row r="55" spans="1:2">
      <c r="A55" s="467"/>
      <c r="B55" s="469" t="s">
        <v>303</v>
      </c>
    </row>
    <row r="56" spans="1:2">
      <c r="A56" s="467"/>
      <c r="B56" s="469" t="s">
        <v>304</v>
      </c>
    </row>
    <row r="57" spans="1:2">
      <c r="A57" s="467"/>
      <c r="B57" s="469" t="s">
        <v>305</v>
      </c>
    </row>
    <row r="58" spans="1:2">
      <c r="A58" s="467" t="s">
        <v>313</v>
      </c>
      <c r="B58" s="468" t="s">
        <v>301</v>
      </c>
    </row>
    <row r="59" spans="1:2">
      <c r="A59" s="467"/>
      <c r="B59" s="469" t="s">
        <v>302</v>
      </c>
    </row>
    <row r="60" spans="1:2">
      <c r="A60" s="467"/>
      <c r="B60" s="469" t="s">
        <v>303</v>
      </c>
    </row>
    <row r="61" spans="1:2">
      <c r="A61" s="467"/>
      <c r="B61" s="469" t="s">
        <v>304</v>
      </c>
    </row>
    <row r="62" spans="1:2">
      <c r="A62" s="467"/>
      <c r="B62" s="469" t="s">
        <v>305</v>
      </c>
    </row>
    <row r="63" spans="1:2">
      <c r="A63" s="470" t="s">
        <v>316</v>
      </c>
      <c r="B63" s="470"/>
    </row>
    <row r="65" spans="1:2">
      <c r="B65" s="471" t="s">
        <v>269</v>
      </c>
    </row>
    <row r="66" spans="1:2">
      <c r="A66" s="472" t="s">
        <v>317</v>
      </c>
      <c r="B66" s="473" t="s">
        <v>318</v>
      </c>
    </row>
    <row r="67" spans="1:2" ht="15">
      <c r="A67" s="474" t="s">
        <v>319</v>
      </c>
      <c r="B67" s="475">
        <f>SUM(C67:P67)/6</f>
        <v>0</v>
      </c>
    </row>
    <row r="68" spans="1:2" ht="15">
      <c r="A68" s="474" t="s">
        <v>320</v>
      </c>
      <c r="B68" s="475">
        <f>SUM(C68:P68)/6</f>
        <v>0</v>
      </c>
    </row>
    <row r="69" spans="1:2" ht="15">
      <c r="A69" s="474" t="s">
        <v>321</v>
      </c>
      <c r="B69" s="476" t="e">
        <f>(+C4+C9+C14+C19+C24+C29)/(+C71+E71+G71+I71+K71+M71)</f>
        <v>#DIV/0!</v>
      </c>
    </row>
    <row r="70" spans="1:2">
      <c r="A70" s="477" t="s">
        <v>322</v>
      </c>
      <c r="B70" s="477"/>
    </row>
    <row r="71" spans="1:2">
      <c r="A71" s="477" t="s">
        <v>323</v>
      </c>
      <c r="B71" s="477"/>
    </row>
    <row r="72" spans="1:2">
      <c r="A72" s="478" t="s">
        <v>324</v>
      </c>
      <c r="B72" s="478"/>
    </row>
    <row r="73" spans="1:2">
      <c r="A73" s="479" t="s">
        <v>325</v>
      </c>
      <c r="B73" s="479"/>
    </row>
    <row r="74" spans="1:2">
      <c r="A74" s="480" t="s">
        <v>326</v>
      </c>
      <c r="B74" s="480"/>
    </row>
    <row r="75" spans="1:2">
      <c r="A75" s="480" t="s">
        <v>327</v>
      </c>
      <c r="B75" s="480"/>
    </row>
    <row r="76" spans="1:2">
      <c r="A76" s="481" t="s">
        <v>328</v>
      </c>
      <c r="B76" s="481"/>
    </row>
    <row r="77" spans="1:2">
      <c r="A77" s="481" t="s">
        <v>329</v>
      </c>
      <c r="B77" s="481"/>
    </row>
  </sheetData>
  <mergeCells count="25">
    <mergeCell ref="A77:B77"/>
    <mergeCell ref="A71:B71"/>
    <mergeCell ref="A72:B72"/>
    <mergeCell ref="A73:B73"/>
    <mergeCell ref="A74:B74"/>
    <mergeCell ref="A75:B75"/>
    <mergeCell ref="A76:B76"/>
    <mergeCell ref="A43:A47"/>
    <mergeCell ref="A48:A52"/>
    <mergeCell ref="A53:A57"/>
    <mergeCell ref="A58:A62"/>
    <mergeCell ref="A63:B63"/>
    <mergeCell ref="A70:B70"/>
    <mergeCell ref="A13:A17"/>
    <mergeCell ref="A18:A22"/>
    <mergeCell ref="A23:A27"/>
    <mergeCell ref="A28:A32"/>
    <mergeCell ref="A33:A37"/>
    <mergeCell ref="A38:A42"/>
    <mergeCell ref="A1:L1"/>
    <mergeCell ref="M1:P1"/>
    <mergeCell ref="Q1:AI1"/>
    <mergeCell ref="A2:B2"/>
    <mergeCell ref="A3:A7"/>
    <mergeCell ref="A8:A1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6"/>
  <sheetViews>
    <sheetView topLeftCell="A53" workbookViewId="0">
      <selection activeCell="J72" sqref="J72"/>
    </sheetView>
  </sheetViews>
  <sheetFormatPr defaultRowHeight="13.5"/>
  <sheetData>
    <row r="1" spans="1:10" ht="22.5">
      <c r="A1" s="482" t="s">
        <v>330</v>
      </c>
      <c r="B1" s="482"/>
      <c r="C1" s="482"/>
      <c r="D1" s="482"/>
      <c r="E1" s="482"/>
      <c r="F1" s="482"/>
      <c r="G1" s="483" t="str">
        <f ca="1">"今天是:"&amp;TEXT(TODAY(),"yyyy年m月d日")&amp;"【"&amp;TEXT(TODAY(),"[$-804]aaaa;@")&amp;"】    业绩截止昨天累计如下"</f>
        <v>今天是:2016年3月4日【星期五】    业绩截止昨天累计如下</v>
      </c>
      <c r="H1" s="483"/>
      <c r="I1" s="483"/>
      <c r="J1" s="483"/>
    </row>
    <row r="2" spans="1:10">
      <c r="A2" s="473" t="s">
        <v>331</v>
      </c>
      <c r="B2" s="473" t="s">
        <v>332</v>
      </c>
      <c r="C2" s="484" t="s">
        <v>333</v>
      </c>
      <c r="D2" s="484" t="s">
        <v>334</v>
      </c>
      <c r="E2" s="473" t="s">
        <v>335</v>
      </c>
      <c r="F2" s="473" t="s">
        <v>336</v>
      </c>
      <c r="G2" s="473" t="s">
        <v>337</v>
      </c>
      <c r="H2" s="473" t="s">
        <v>338</v>
      </c>
      <c r="I2" s="473" t="s">
        <v>339</v>
      </c>
      <c r="J2" s="473" t="s">
        <v>340</v>
      </c>
    </row>
    <row r="3" spans="1:10" ht="14.25">
      <c r="A3" s="485" t="s">
        <v>341</v>
      </c>
      <c r="B3" s="486"/>
      <c r="C3" s="487" t="s">
        <v>342</v>
      </c>
      <c r="D3" s="488"/>
      <c r="E3" s="489"/>
      <c r="F3" s="489"/>
      <c r="G3" s="489"/>
      <c r="H3" s="489"/>
      <c r="I3" s="489"/>
      <c r="J3" s="490"/>
    </row>
    <row r="4" spans="1:10" ht="15">
      <c r="A4" s="485"/>
      <c r="B4" s="486"/>
      <c r="C4" s="487" t="s">
        <v>343</v>
      </c>
      <c r="D4" s="491"/>
      <c r="E4" s="489"/>
      <c r="F4" s="489"/>
      <c r="G4" s="489"/>
      <c r="H4" s="489"/>
      <c r="I4" s="489"/>
      <c r="J4" s="490"/>
    </row>
    <row r="5" spans="1:10" ht="15">
      <c r="A5" s="485"/>
      <c r="B5" s="486"/>
      <c r="C5" s="487" t="s">
        <v>344</v>
      </c>
      <c r="D5" s="491"/>
      <c r="E5" s="489"/>
      <c r="F5" s="489"/>
      <c r="G5" s="489"/>
      <c r="H5" s="489"/>
      <c r="I5" s="489"/>
      <c r="J5" s="490"/>
    </row>
    <row r="6" spans="1:10" ht="15">
      <c r="A6" s="485"/>
      <c r="B6" s="486"/>
      <c r="C6" s="487" t="s">
        <v>345</v>
      </c>
      <c r="D6" s="491"/>
      <c r="E6" s="489"/>
      <c r="F6" s="489"/>
      <c r="G6" s="489"/>
      <c r="H6" s="489"/>
      <c r="I6" s="489"/>
      <c r="J6" s="490"/>
    </row>
    <row r="7" spans="1:10" ht="15">
      <c r="A7" s="485"/>
      <c r="B7" s="486"/>
      <c r="C7" s="487" t="s">
        <v>346</v>
      </c>
      <c r="D7" s="491"/>
      <c r="E7" s="489"/>
      <c r="F7" s="489"/>
      <c r="G7" s="489"/>
      <c r="H7" s="489"/>
      <c r="I7" s="489"/>
      <c r="J7" s="490"/>
    </row>
    <row r="8" spans="1:10" ht="15">
      <c r="A8" s="485"/>
      <c r="B8" s="492"/>
      <c r="C8" s="487" t="s">
        <v>347</v>
      </c>
      <c r="D8" s="491"/>
      <c r="E8" s="489"/>
      <c r="F8" s="489"/>
      <c r="G8" s="489"/>
      <c r="H8" s="489"/>
      <c r="I8" s="489"/>
      <c r="J8" s="490"/>
    </row>
    <row r="9" spans="1:10" ht="14.25">
      <c r="A9" s="485"/>
      <c r="B9" s="492"/>
      <c r="C9" s="487"/>
      <c r="D9" s="491"/>
      <c r="E9" s="489"/>
      <c r="F9" s="489"/>
      <c r="G9" s="489"/>
      <c r="H9" s="489"/>
      <c r="I9" s="489"/>
      <c r="J9" s="490"/>
    </row>
    <row r="10" spans="1:10" ht="14.25">
      <c r="A10" s="485"/>
      <c r="B10" s="492"/>
      <c r="C10" s="487"/>
      <c r="D10" s="491"/>
      <c r="E10" s="489"/>
      <c r="F10" s="489"/>
      <c r="G10" s="489"/>
      <c r="H10" s="489"/>
      <c r="I10" s="489"/>
      <c r="J10" s="490"/>
    </row>
    <row r="11" spans="1:10" ht="15">
      <c r="A11" s="485"/>
      <c r="B11" s="493" t="s">
        <v>348</v>
      </c>
      <c r="C11" s="493"/>
      <c r="D11" s="494"/>
      <c r="E11" s="495"/>
      <c r="F11" s="495"/>
      <c r="G11" s="495"/>
      <c r="H11" s="495"/>
      <c r="I11" s="495"/>
      <c r="J11" s="495"/>
    </row>
    <row r="12" spans="1:10" ht="14.25">
      <c r="A12" s="485" t="s">
        <v>349</v>
      </c>
      <c r="B12" s="486"/>
      <c r="C12" s="487" t="s">
        <v>350</v>
      </c>
      <c r="D12" s="491"/>
      <c r="E12" s="489"/>
      <c r="F12" s="489"/>
      <c r="G12" s="489"/>
      <c r="H12" s="489"/>
      <c r="I12" s="489"/>
      <c r="J12" s="490"/>
    </row>
    <row r="13" spans="1:10" ht="15">
      <c r="A13" s="485"/>
      <c r="B13" s="486"/>
      <c r="C13" s="487" t="s">
        <v>343</v>
      </c>
      <c r="D13" s="491"/>
      <c r="E13" s="489"/>
      <c r="F13" s="489"/>
      <c r="G13" s="489"/>
      <c r="H13" s="489"/>
      <c r="I13" s="489"/>
      <c r="J13" s="490"/>
    </row>
    <row r="14" spans="1:10" ht="15">
      <c r="A14" s="485"/>
      <c r="B14" s="486"/>
      <c r="C14" s="487" t="s">
        <v>344</v>
      </c>
      <c r="D14" s="491"/>
      <c r="E14" s="489"/>
      <c r="F14" s="489"/>
      <c r="G14" s="489"/>
      <c r="H14" s="489"/>
      <c r="I14" s="489"/>
      <c r="J14" s="490"/>
    </row>
    <row r="15" spans="1:10" ht="15">
      <c r="A15" s="485"/>
      <c r="B15" s="486"/>
      <c r="C15" s="487" t="s">
        <v>345</v>
      </c>
      <c r="D15" s="491"/>
      <c r="E15" s="489"/>
      <c r="F15" s="489"/>
      <c r="G15" s="489"/>
      <c r="H15" s="489"/>
      <c r="I15" s="489"/>
      <c r="J15" s="490"/>
    </row>
    <row r="16" spans="1:10" ht="15">
      <c r="A16" s="485"/>
      <c r="B16" s="486"/>
      <c r="C16" s="487" t="s">
        <v>346</v>
      </c>
      <c r="D16" s="488"/>
      <c r="E16" s="489"/>
      <c r="F16" s="489"/>
      <c r="G16" s="489"/>
      <c r="H16" s="489"/>
      <c r="I16" s="489"/>
      <c r="J16" s="490"/>
    </row>
    <row r="17" spans="1:10" ht="15">
      <c r="A17" s="485"/>
      <c r="B17" s="486"/>
      <c r="C17" s="487" t="s">
        <v>347</v>
      </c>
      <c r="D17" s="488"/>
      <c r="E17" s="489"/>
      <c r="F17" s="489"/>
      <c r="G17" s="489"/>
      <c r="H17" s="489"/>
      <c r="I17" s="489"/>
      <c r="J17" s="490"/>
    </row>
    <row r="18" spans="1:10">
      <c r="A18" s="485"/>
      <c r="B18" s="486"/>
      <c r="C18" s="496"/>
      <c r="D18" s="488"/>
      <c r="E18" s="489"/>
      <c r="F18" s="489"/>
      <c r="G18" s="489"/>
      <c r="H18" s="489"/>
      <c r="I18" s="489"/>
      <c r="J18" s="490"/>
    </row>
    <row r="19" spans="1:10">
      <c r="A19" s="485"/>
      <c r="B19" s="486"/>
      <c r="C19" s="496" t="s">
        <v>351</v>
      </c>
      <c r="D19" s="488"/>
      <c r="E19" s="489"/>
      <c r="F19" s="489"/>
      <c r="G19" s="489"/>
      <c r="H19" s="489"/>
      <c r="I19" s="489"/>
      <c r="J19" s="490"/>
    </row>
    <row r="20" spans="1:10" ht="15">
      <c r="A20" s="485"/>
      <c r="B20" s="493" t="s">
        <v>348</v>
      </c>
      <c r="C20" s="493"/>
      <c r="D20" s="494"/>
      <c r="E20" s="495"/>
      <c r="F20" s="495"/>
      <c r="G20" s="495"/>
      <c r="H20" s="495"/>
      <c r="I20" s="495"/>
      <c r="J20" s="495"/>
    </row>
    <row r="21" spans="1:10" ht="14.25">
      <c r="A21" s="497" t="s">
        <v>352</v>
      </c>
      <c r="B21" s="492"/>
      <c r="C21" s="487" t="s">
        <v>350</v>
      </c>
      <c r="D21" s="488"/>
      <c r="E21" s="489"/>
      <c r="F21" s="489"/>
      <c r="G21" s="489"/>
      <c r="H21" s="489"/>
      <c r="I21" s="489"/>
      <c r="J21" s="490"/>
    </row>
    <row r="22" spans="1:10" ht="15">
      <c r="A22" s="497"/>
      <c r="B22" s="486"/>
      <c r="C22" s="487" t="s">
        <v>343</v>
      </c>
      <c r="D22" s="488"/>
      <c r="E22" s="489"/>
      <c r="F22" s="489"/>
      <c r="G22" s="489"/>
      <c r="H22" s="489"/>
      <c r="I22" s="489"/>
      <c r="J22" s="490"/>
    </row>
    <row r="23" spans="1:10" ht="15">
      <c r="A23" s="497"/>
      <c r="B23" s="492"/>
      <c r="C23" s="487" t="s">
        <v>344</v>
      </c>
      <c r="D23" s="488"/>
      <c r="E23" s="489"/>
      <c r="F23" s="489"/>
      <c r="G23" s="489"/>
      <c r="H23" s="489"/>
      <c r="I23" s="489"/>
      <c r="J23" s="490"/>
    </row>
    <row r="24" spans="1:10" ht="15">
      <c r="A24" s="497"/>
      <c r="B24" s="492"/>
      <c r="C24" s="487" t="s">
        <v>345</v>
      </c>
      <c r="D24" s="488"/>
      <c r="E24" s="489"/>
      <c r="F24" s="489"/>
      <c r="G24" s="489"/>
      <c r="H24" s="489"/>
      <c r="I24" s="489"/>
      <c r="J24" s="490"/>
    </row>
    <row r="25" spans="1:10" ht="15">
      <c r="A25" s="497"/>
      <c r="B25" s="486"/>
      <c r="C25" s="487" t="s">
        <v>346</v>
      </c>
      <c r="D25" s="488"/>
      <c r="E25" s="489"/>
      <c r="F25" s="489"/>
      <c r="G25" s="489"/>
      <c r="H25" s="489"/>
      <c r="I25" s="489"/>
      <c r="J25" s="490"/>
    </row>
    <row r="26" spans="1:10" ht="15">
      <c r="A26" s="497"/>
      <c r="B26" s="486"/>
      <c r="C26" s="487" t="s">
        <v>347</v>
      </c>
      <c r="D26" s="488"/>
      <c r="E26" s="489"/>
      <c r="F26" s="489"/>
      <c r="G26" s="489"/>
      <c r="H26" s="489"/>
      <c r="I26" s="489"/>
      <c r="J26" s="490"/>
    </row>
    <row r="27" spans="1:10" ht="15">
      <c r="A27" s="497"/>
      <c r="B27" s="486"/>
      <c r="C27" s="487" t="s">
        <v>353</v>
      </c>
      <c r="D27" s="488"/>
      <c r="E27" s="489"/>
      <c r="F27" s="489"/>
      <c r="G27" s="489"/>
      <c r="H27" s="489"/>
      <c r="I27" s="489"/>
      <c r="J27" s="490"/>
    </row>
    <row r="28" spans="1:10" ht="15">
      <c r="A28" s="497"/>
      <c r="B28" s="486"/>
      <c r="C28" s="498" t="s">
        <v>354</v>
      </c>
      <c r="D28" s="494"/>
      <c r="E28" s="495"/>
      <c r="F28" s="495"/>
      <c r="G28" s="495"/>
      <c r="H28" s="495"/>
      <c r="I28" s="495"/>
      <c r="J28" s="495"/>
    </row>
    <row r="29" spans="1:10">
      <c r="A29" s="497" t="s">
        <v>355</v>
      </c>
      <c r="B29" s="486"/>
      <c r="C29" s="496"/>
      <c r="D29" s="488"/>
      <c r="E29" s="489"/>
      <c r="F29" s="489"/>
      <c r="G29" s="489"/>
      <c r="H29" s="489"/>
      <c r="I29" s="489"/>
      <c r="J29" s="490"/>
    </row>
    <row r="30" spans="1:10">
      <c r="A30" s="497"/>
      <c r="B30" s="486"/>
      <c r="C30" s="496"/>
      <c r="D30" s="488"/>
      <c r="E30" s="489"/>
      <c r="F30" s="489"/>
      <c r="G30" s="489"/>
      <c r="H30" s="489"/>
      <c r="I30" s="489"/>
      <c r="J30" s="490"/>
    </row>
    <row r="31" spans="1:10">
      <c r="A31" s="497"/>
      <c r="B31" s="486"/>
      <c r="C31" s="496"/>
      <c r="D31" s="488"/>
      <c r="E31" s="489"/>
      <c r="F31" s="489"/>
      <c r="G31" s="489"/>
      <c r="H31" s="489"/>
      <c r="I31" s="489"/>
      <c r="J31" s="490"/>
    </row>
    <row r="32" spans="1:10">
      <c r="A32" s="497"/>
      <c r="B32" s="486"/>
      <c r="C32" s="496"/>
      <c r="D32" s="488"/>
      <c r="E32" s="489"/>
      <c r="F32" s="489"/>
      <c r="G32" s="489"/>
      <c r="H32" s="489"/>
      <c r="I32" s="489"/>
      <c r="J32" s="490"/>
    </row>
    <row r="33" spans="1:10">
      <c r="A33" s="497"/>
      <c r="B33" s="486"/>
      <c r="C33" s="496"/>
      <c r="D33" s="488"/>
      <c r="E33" s="489"/>
      <c r="F33" s="489"/>
      <c r="G33" s="489"/>
      <c r="H33" s="489"/>
      <c r="I33" s="489"/>
      <c r="J33" s="490"/>
    </row>
    <row r="34" spans="1:10" ht="15">
      <c r="A34" s="497"/>
      <c r="B34" s="493" t="s">
        <v>348</v>
      </c>
      <c r="C34" s="493"/>
      <c r="D34" s="494"/>
      <c r="E34" s="495"/>
      <c r="F34" s="495"/>
      <c r="G34" s="495"/>
      <c r="H34" s="495"/>
      <c r="I34" s="495"/>
      <c r="J34" s="495"/>
    </row>
    <row r="35" spans="1:10" ht="14.25">
      <c r="A35" s="499"/>
      <c r="B35" s="500"/>
      <c r="C35" s="486"/>
      <c r="D35" s="501"/>
      <c r="E35" s="502"/>
      <c r="F35" s="502"/>
      <c r="G35" s="502"/>
      <c r="H35" s="502"/>
      <c r="I35" s="502"/>
      <c r="J35" s="490"/>
    </row>
    <row r="36" spans="1:10" ht="14.25">
      <c r="A36" s="503"/>
      <c r="B36" s="500"/>
      <c r="C36" s="486"/>
      <c r="D36" s="501"/>
      <c r="E36" s="502"/>
      <c r="F36" s="502"/>
      <c r="G36" s="502"/>
      <c r="H36" s="502"/>
      <c r="I36" s="502"/>
      <c r="J36" s="490"/>
    </row>
    <row r="37" spans="1:10" ht="14.25">
      <c r="A37" s="503"/>
      <c r="B37" s="500"/>
      <c r="C37" s="504"/>
      <c r="D37" s="501"/>
      <c r="E37" s="502"/>
      <c r="F37" s="502"/>
      <c r="G37" s="502"/>
      <c r="H37" s="502"/>
      <c r="I37" s="502"/>
      <c r="J37" s="490"/>
    </row>
    <row r="38" spans="1:10" ht="15">
      <c r="A38" s="505"/>
      <c r="B38" s="500"/>
      <c r="C38" s="500" t="s">
        <v>356</v>
      </c>
      <c r="D38" s="494"/>
      <c r="E38" s="506"/>
      <c r="F38" s="506"/>
      <c r="G38" s="506"/>
      <c r="H38" s="506"/>
      <c r="I38" s="506"/>
      <c r="J38" s="507"/>
    </row>
    <row r="39" spans="1:10" ht="14.25">
      <c r="A39" s="497" t="s">
        <v>357</v>
      </c>
      <c r="B39" s="486"/>
      <c r="C39" s="487" t="s">
        <v>350</v>
      </c>
      <c r="D39" s="488"/>
      <c r="E39" s="489"/>
      <c r="F39" s="489"/>
      <c r="G39" s="489"/>
      <c r="H39" s="489"/>
      <c r="I39" s="489"/>
      <c r="J39" s="490"/>
    </row>
    <row r="40" spans="1:10" ht="15">
      <c r="A40" s="497"/>
      <c r="B40" s="486"/>
      <c r="C40" s="487" t="s">
        <v>343</v>
      </c>
      <c r="D40" s="488"/>
      <c r="E40" s="489"/>
      <c r="F40" s="489"/>
      <c r="G40" s="489"/>
      <c r="H40" s="489"/>
      <c r="I40" s="489"/>
      <c r="J40" s="490"/>
    </row>
    <row r="41" spans="1:10" ht="15">
      <c r="A41" s="497"/>
      <c r="B41" s="486"/>
      <c r="C41" s="487" t="s">
        <v>344</v>
      </c>
      <c r="D41" s="488"/>
      <c r="E41" s="489"/>
      <c r="F41" s="489"/>
      <c r="G41" s="489"/>
      <c r="H41" s="489"/>
      <c r="I41" s="489"/>
      <c r="J41" s="490"/>
    </row>
    <row r="42" spans="1:10" ht="15">
      <c r="A42" s="497"/>
      <c r="B42" s="486"/>
      <c r="C42" s="487" t="s">
        <v>345</v>
      </c>
      <c r="D42" s="488"/>
      <c r="E42" s="489"/>
      <c r="F42" s="489"/>
      <c r="G42" s="489"/>
      <c r="H42" s="489"/>
      <c r="I42" s="489"/>
      <c r="J42" s="490"/>
    </row>
    <row r="43" spans="1:10" ht="15">
      <c r="A43" s="497"/>
      <c r="B43" s="486"/>
      <c r="C43" s="487" t="s">
        <v>346</v>
      </c>
      <c r="D43" s="488"/>
      <c r="E43" s="489"/>
      <c r="F43" s="489"/>
      <c r="G43" s="489"/>
      <c r="H43" s="489"/>
      <c r="I43" s="489"/>
      <c r="J43" s="490"/>
    </row>
    <row r="44" spans="1:10" ht="15">
      <c r="A44" s="497"/>
      <c r="B44" s="486"/>
      <c r="C44" s="487" t="s">
        <v>347</v>
      </c>
      <c r="D44" s="488"/>
      <c r="E44" s="489"/>
      <c r="F44" s="489"/>
      <c r="G44" s="489"/>
      <c r="H44" s="489"/>
      <c r="I44" s="489"/>
      <c r="J44" s="490"/>
    </row>
    <row r="45" spans="1:10" ht="15">
      <c r="A45" s="497"/>
      <c r="B45" s="486" t="s">
        <v>358</v>
      </c>
      <c r="C45" s="487" t="s">
        <v>353</v>
      </c>
      <c r="D45" s="488"/>
      <c r="E45" s="489"/>
      <c r="F45" s="489"/>
      <c r="G45" s="489"/>
      <c r="H45" s="489"/>
      <c r="I45" s="489"/>
      <c r="J45" s="490"/>
    </row>
    <row r="46" spans="1:10">
      <c r="A46" s="497"/>
      <c r="B46" s="486"/>
      <c r="C46" s="486"/>
      <c r="D46" s="488"/>
      <c r="E46" s="489"/>
      <c r="F46" s="489"/>
      <c r="G46" s="489"/>
      <c r="H46" s="489"/>
      <c r="I46" s="489"/>
      <c r="J46" s="490"/>
    </row>
    <row r="47" spans="1:10">
      <c r="A47" s="497"/>
      <c r="B47" s="486"/>
      <c r="C47" s="486"/>
      <c r="D47" s="488"/>
      <c r="E47" s="489"/>
      <c r="F47" s="489"/>
      <c r="G47" s="489"/>
      <c r="H47" s="489"/>
      <c r="I47" s="489"/>
      <c r="J47" s="490"/>
    </row>
    <row r="48" spans="1:10" ht="15">
      <c r="A48" s="497"/>
      <c r="B48" s="493" t="s">
        <v>348</v>
      </c>
      <c r="C48" s="493"/>
      <c r="D48" s="494"/>
      <c r="E48" s="495"/>
      <c r="F48" s="495"/>
      <c r="G48" s="495"/>
      <c r="H48" s="495"/>
      <c r="I48" s="495"/>
      <c r="J48" s="495"/>
    </row>
    <row r="49" spans="1:10" ht="14.25">
      <c r="A49" s="497" t="s">
        <v>359</v>
      </c>
      <c r="B49" s="486"/>
      <c r="C49" s="487" t="s">
        <v>350</v>
      </c>
      <c r="D49" s="488"/>
      <c r="E49" s="489"/>
      <c r="F49" s="489"/>
      <c r="G49" s="489"/>
      <c r="H49" s="489"/>
      <c r="I49" s="489"/>
      <c r="J49" s="490"/>
    </row>
    <row r="50" spans="1:10" ht="15">
      <c r="A50" s="497"/>
      <c r="B50" s="486"/>
      <c r="C50" s="487" t="s">
        <v>343</v>
      </c>
      <c r="D50" s="488"/>
      <c r="E50" s="489"/>
      <c r="F50" s="489"/>
      <c r="G50" s="489"/>
      <c r="H50" s="489"/>
      <c r="I50" s="489"/>
      <c r="J50" s="490"/>
    </row>
    <row r="51" spans="1:10" ht="15">
      <c r="A51" s="497"/>
      <c r="B51" s="486"/>
      <c r="C51" s="487" t="s">
        <v>344</v>
      </c>
      <c r="D51" s="488"/>
      <c r="E51" s="489"/>
      <c r="F51" s="489"/>
      <c r="G51" s="489"/>
      <c r="H51" s="489"/>
      <c r="I51" s="489"/>
      <c r="J51" s="490"/>
    </row>
    <row r="52" spans="1:10" ht="15">
      <c r="A52" s="497"/>
      <c r="B52" s="486"/>
      <c r="C52" s="487" t="s">
        <v>345</v>
      </c>
      <c r="D52" s="488"/>
      <c r="E52" s="489"/>
      <c r="F52" s="489"/>
      <c r="G52" s="489"/>
      <c r="H52" s="489"/>
      <c r="I52" s="489"/>
      <c r="J52" s="490"/>
    </row>
    <row r="53" spans="1:10" ht="15">
      <c r="A53" s="497"/>
      <c r="B53" s="493" t="s">
        <v>348</v>
      </c>
      <c r="C53" s="493"/>
      <c r="D53" s="494"/>
      <c r="E53" s="495"/>
      <c r="F53" s="495"/>
      <c r="G53" s="495"/>
      <c r="H53" s="495"/>
      <c r="I53" s="495"/>
      <c r="J53" s="495"/>
    </row>
    <row r="54" spans="1:10" ht="14.25">
      <c r="A54" s="497" t="s">
        <v>360</v>
      </c>
      <c r="B54" s="486"/>
      <c r="C54" s="487" t="s">
        <v>350</v>
      </c>
      <c r="D54" s="488"/>
      <c r="E54" s="489"/>
      <c r="F54" s="489"/>
      <c r="G54" s="489"/>
      <c r="H54" s="489"/>
      <c r="I54" s="489"/>
      <c r="J54" s="490"/>
    </row>
    <row r="55" spans="1:10" ht="15">
      <c r="A55" s="497"/>
      <c r="B55" s="486"/>
      <c r="C55" s="487" t="s">
        <v>343</v>
      </c>
      <c r="D55" s="488"/>
      <c r="E55" s="489"/>
      <c r="F55" s="489"/>
      <c r="G55" s="489"/>
      <c r="H55" s="489"/>
      <c r="I55" s="489"/>
      <c r="J55" s="490"/>
    </row>
    <row r="56" spans="1:10" ht="15">
      <c r="A56" s="497"/>
      <c r="B56" s="486"/>
      <c r="C56" s="487" t="s">
        <v>344</v>
      </c>
      <c r="D56" s="488"/>
      <c r="E56" s="489"/>
      <c r="F56" s="489"/>
      <c r="G56" s="489"/>
      <c r="H56" s="489"/>
      <c r="I56" s="489"/>
      <c r="J56" s="490"/>
    </row>
    <row r="57" spans="1:10" ht="15">
      <c r="A57" s="497"/>
      <c r="B57" s="486"/>
      <c r="C57" s="487" t="s">
        <v>345</v>
      </c>
      <c r="D57" s="488"/>
      <c r="E57" s="489"/>
      <c r="F57" s="489"/>
      <c r="G57" s="489"/>
      <c r="H57" s="489"/>
      <c r="I57" s="489"/>
      <c r="J57" s="490"/>
    </row>
    <row r="58" spans="1:10" ht="15">
      <c r="A58" s="497"/>
      <c r="B58" s="486"/>
      <c r="C58" s="487" t="s">
        <v>346</v>
      </c>
      <c r="D58" s="488"/>
      <c r="E58" s="489"/>
      <c r="F58" s="489"/>
      <c r="G58" s="489"/>
      <c r="H58" s="489"/>
      <c r="I58" s="489"/>
      <c r="J58" s="490"/>
    </row>
    <row r="59" spans="1:10" ht="15">
      <c r="A59" s="497"/>
      <c r="B59" s="486"/>
      <c r="C59" s="487" t="s">
        <v>347</v>
      </c>
      <c r="D59" s="488"/>
      <c r="E59" s="489"/>
      <c r="F59" s="489"/>
      <c r="G59" s="489"/>
      <c r="H59" s="489"/>
      <c r="I59" s="489"/>
      <c r="J59" s="490"/>
    </row>
    <row r="60" spans="1:10" ht="15">
      <c r="A60" s="497"/>
      <c r="B60" s="486"/>
      <c r="C60" s="487" t="s">
        <v>353</v>
      </c>
      <c r="D60" s="488"/>
      <c r="E60" s="489"/>
      <c r="F60" s="489"/>
      <c r="G60" s="489"/>
      <c r="H60" s="489"/>
      <c r="I60" s="489"/>
      <c r="J60" s="490"/>
    </row>
    <row r="61" spans="1:10" ht="15">
      <c r="A61" s="497"/>
      <c r="B61" s="486"/>
      <c r="C61" s="487" t="s">
        <v>361</v>
      </c>
      <c r="D61" s="488"/>
      <c r="E61" s="489"/>
      <c r="F61" s="489"/>
      <c r="G61" s="489"/>
      <c r="H61" s="489"/>
      <c r="I61" s="489"/>
      <c r="J61" s="490"/>
    </row>
    <row r="62" spans="1:10" ht="15">
      <c r="A62" s="497"/>
      <c r="B62" s="486"/>
      <c r="C62" s="487" t="s">
        <v>362</v>
      </c>
      <c r="D62" s="488"/>
      <c r="E62" s="489"/>
      <c r="F62" s="489"/>
      <c r="G62" s="489"/>
      <c r="H62" s="489"/>
      <c r="I62" s="489"/>
      <c r="J62" s="490"/>
    </row>
    <row r="63" spans="1:10">
      <c r="A63" s="497"/>
      <c r="B63" s="486"/>
      <c r="C63" s="486"/>
      <c r="D63" s="488"/>
      <c r="E63" s="489"/>
      <c r="F63" s="489"/>
      <c r="G63" s="489"/>
      <c r="H63" s="489"/>
      <c r="I63" s="489"/>
      <c r="J63" s="490"/>
    </row>
    <row r="64" spans="1:10">
      <c r="A64" s="497"/>
      <c r="B64" s="486"/>
      <c r="C64" s="508"/>
      <c r="D64" s="488"/>
      <c r="E64" s="489"/>
      <c r="F64" s="489"/>
      <c r="G64" s="489"/>
      <c r="H64" s="489"/>
      <c r="I64" s="489"/>
      <c r="J64" s="490"/>
    </row>
    <row r="65" spans="1:10" ht="15">
      <c r="A65" s="497"/>
      <c r="B65" s="493" t="s">
        <v>348</v>
      </c>
      <c r="C65" s="493"/>
      <c r="D65" s="494"/>
      <c r="E65" s="495"/>
      <c r="F65" s="495"/>
      <c r="G65" s="495"/>
      <c r="H65" s="495"/>
      <c r="I65" s="495"/>
      <c r="J65" s="495"/>
    </row>
    <row r="66" spans="1:10" ht="18">
      <c r="A66" s="509" t="s">
        <v>363</v>
      </c>
      <c r="B66" s="509"/>
      <c r="C66" s="509"/>
      <c r="D66" s="509"/>
      <c r="E66" s="510">
        <f>[1]售后总业绩!C4</f>
        <v>0</v>
      </c>
      <c r="F66" s="510"/>
      <c r="G66" s="511" t="s">
        <v>364</v>
      </c>
      <c r="H66" s="511"/>
      <c r="I66" s="512">
        <f>[1]售后总业绩!C5</f>
        <v>0</v>
      </c>
      <c r="J66" s="512"/>
    </row>
  </sheetData>
  <protectedRanges>
    <protectedRange sqref="C64:C65 B12:B19 C34 C28:D28 B11:C11 B20:C20 B3:B10 C10 B21:B65 A37:C38 C18:C19 A46:C48 A39:B45 A53:C53 A49:B52" name="区域1"/>
    <protectedRange sqref="B66" name="区域1_1"/>
    <protectedRange sqref="C63" name="区域1_6"/>
    <protectedRange sqref="C36" name="区域1_2"/>
    <protectedRange sqref="C35" name="区域1_2_1_1"/>
    <protectedRange sqref="C3:C8 C12:C17 C21:C27 C39:C45 C49:C52 C54:C62" name="区域1_5"/>
    <protectedRange sqref="C32:C33" name="区域1_3_2"/>
  </protectedRanges>
  <mergeCells count="20">
    <mergeCell ref="G66:H66"/>
    <mergeCell ref="I66:J66"/>
    <mergeCell ref="A49:A53"/>
    <mergeCell ref="B53:C53"/>
    <mergeCell ref="A54:A65"/>
    <mergeCell ref="B65:C65"/>
    <mergeCell ref="A66:D66"/>
    <mergeCell ref="E66:F66"/>
    <mergeCell ref="A21:A28"/>
    <mergeCell ref="A29:A34"/>
    <mergeCell ref="B34:C34"/>
    <mergeCell ref="A35:A38"/>
    <mergeCell ref="A39:A48"/>
    <mergeCell ref="B48:C48"/>
    <mergeCell ref="A1:F1"/>
    <mergeCell ref="G1:J1"/>
    <mergeCell ref="A3:A11"/>
    <mergeCell ref="B11:C11"/>
    <mergeCell ref="A12:A20"/>
    <mergeCell ref="B20:C20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3"/>
  <sheetViews>
    <sheetView workbookViewId="0">
      <selection activeCell="H50" sqref="H50"/>
    </sheetView>
  </sheetViews>
  <sheetFormatPr defaultRowHeight="13.5"/>
  <cols>
    <col min="1" max="1" width="1.5" style="513" customWidth="1"/>
    <col min="2" max="2" width="9.125" style="571" customWidth="1"/>
    <col min="3" max="3" width="12.25" style="571" customWidth="1"/>
    <col min="4" max="4" width="10.375" style="572" customWidth="1"/>
    <col min="5" max="5" width="11.25" style="572" customWidth="1"/>
    <col min="7" max="7" width="12.5" customWidth="1"/>
    <col min="8" max="8" width="11.25" customWidth="1"/>
  </cols>
  <sheetData>
    <row r="1" spans="2:15" s="513" customFormat="1" ht="38.25" customHeight="1" thickBot="1">
      <c r="B1" s="514" t="s">
        <v>365</v>
      </c>
      <c r="C1" s="515"/>
      <c r="D1" s="515"/>
      <c r="E1" s="515"/>
      <c r="F1" s="515"/>
      <c r="G1" s="516" t="str">
        <f ca="1">"今天是:"&amp;TEXT(TODAY(),"yyyy年m月d日")&amp;"【"&amp;TEXT(TODAY(),"[$-804]aaaa;@")&amp;"】             业绩截止昨天累计如下"</f>
        <v>今天是:2016年3月4日【星期五】             业绩截止昨天累计如下</v>
      </c>
      <c r="H1" s="516"/>
      <c r="I1" s="517"/>
      <c r="J1" s="518"/>
      <c r="K1" s="518"/>
      <c r="L1" s="518"/>
      <c r="M1" s="518"/>
      <c r="N1" s="518"/>
    </row>
    <row r="2" spans="2:15" s="513" customFormat="1" ht="17.25" customHeight="1">
      <c r="B2" s="519" t="s">
        <v>370</v>
      </c>
      <c r="C2" s="520" t="s">
        <v>371</v>
      </c>
      <c r="D2" s="521" t="s">
        <v>372</v>
      </c>
      <c r="E2" s="521" t="s">
        <v>373</v>
      </c>
      <c r="F2" s="520" t="s">
        <v>366</v>
      </c>
      <c r="G2" s="520" t="s">
        <v>367</v>
      </c>
      <c r="H2" s="522" t="s">
        <v>368</v>
      </c>
      <c r="I2" s="523" t="s">
        <v>369</v>
      </c>
      <c r="J2" s="524"/>
      <c r="K2" s="524"/>
      <c r="L2" s="524"/>
      <c r="M2" s="524"/>
      <c r="N2" s="524"/>
      <c r="O2" s="525"/>
    </row>
    <row r="3" spans="2:15" ht="14.25">
      <c r="B3" s="526" t="s">
        <v>374</v>
      </c>
      <c r="C3" s="486"/>
      <c r="D3" s="487" t="s">
        <v>375</v>
      </c>
      <c r="E3" s="573" t="s">
        <v>376</v>
      </c>
      <c r="F3" s="14"/>
      <c r="G3" s="14"/>
      <c r="H3" s="14"/>
      <c r="I3" s="14"/>
    </row>
    <row r="4" spans="2:15" ht="15">
      <c r="B4" s="526"/>
      <c r="C4" s="486"/>
      <c r="D4" s="487" t="s">
        <v>343</v>
      </c>
      <c r="E4" s="574" t="s">
        <v>377</v>
      </c>
      <c r="F4" s="14"/>
      <c r="G4" s="14"/>
      <c r="H4" s="14"/>
      <c r="I4" s="14"/>
    </row>
    <row r="5" spans="2:15" ht="15">
      <c r="B5" s="526"/>
      <c r="C5" s="486"/>
      <c r="D5" s="487" t="s">
        <v>344</v>
      </c>
      <c r="E5" s="574" t="s">
        <v>378</v>
      </c>
      <c r="F5" s="14"/>
      <c r="G5" s="14"/>
      <c r="H5" s="14"/>
      <c r="I5" s="14"/>
    </row>
    <row r="6" spans="2:15" ht="15">
      <c r="B6" s="526"/>
      <c r="C6" s="486"/>
      <c r="D6" s="487" t="s">
        <v>345</v>
      </c>
      <c r="E6" s="574" t="s">
        <v>378</v>
      </c>
      <c r="F6" s="14"/>
      <c r="G6" s="14"/>
      <c r="H6" s="14"/>
      <c r="I6" s="14"/>
    </row>
    <row r="7" spans="2:15" ht="15">
      <c r="B7" s="526"/>
      <c r="C7" s="486"/>
      <c r="D7" s="487" t="s">
        <v>346</v>
      </c>
      <c r="E7" s="574" t="s">
        <v>379</v>
      </c>
      <c r="F7" s="14"/>
      <c r="G7" s="14"/>
      <c r="H7" s="14"/>
      <c r="I7" s="14"/>
    </row>
    <row r="8" spans="2:15" ht="15">
      <c r="B8" s="526"/>
      <c r="C8" s="492"/>
      <c r="D8" s="487" t="s">
        <v>380</v>
      </c>
      <c r="E8" s="574" t="s">
        <v>379</v>
      </c>
      <c r="F8" s="14"/>
      <c r="G8" s="14"/>
      <c r="H8" s="14"/>
      <c r="I8" s="14"/>
    </row>
    <row r="9" spans="2:15" ht="14.25">
      <c r="B9" s="526"/>
      <c r="C9" s="492"/>
      <c r="D9" s="487"/>
      <c r="E9" s="574"/>
      <c r="F9" s="14"/>
      <c r="G9" s="14"/>
      <c r="H9" s="14"/>
      <c r="I9" s="14"/>
    </row>
    <row r="10" spans="2:15" ht="14.25">
      <c r="B10" s="526"/>
      <c r="C10" s="492"/>
      <c r="D10" s="487"/>
      <c r="E10" s="575"/>
      <c r="F10" s="14"/>
      <c r="G10" s="14"/>
      <c r="H10" s="14"/>
      <c r="I10" s="14"/>
    </row>
    <row r="11" spans="2:15" ht="15.75" thickBot="1">
      <c r="B11" s="526"/>
      <c r="C11" s="527" t="s">
        <v>381</v>
      </c>
      <c r="D11" s="527"/>
      <c r="E11" s="576"/>
      <c r="F11" s="14"/>
      <c r="G11" s="14"/>
      <c r="H11" s="14"/>
      <c r="I11" s="14"/>
    </row>
    <row r="12" spans="2:15" ht="14.25">
      <c r="B12" s="526" t="s">
        <v>382</v>
      </c>
      <c r="C12" s="528"/>
      <c r="D12" s="529" t="s">
        <v>383</v>
      </c>
      <c r="E12" s="577" t="s">
        <v>376</v>
      </c>
      <c r="F12" s="14"/>
      <c r="G12" s="14"/>
      <c r="H12" s="14"/>
      <c r="I12" s="14"/>
    </row>
    <row r="13" spans="2:15" ht="15">
      <c r="B13" s="526"/>
      <c r="C13" s="486"/>
      <c r="D13" s="529" t="s">
        <v>361</v>
      </c>
      <c r="E13" s="574" t="s">
        <v>378</v>
      </c>
      <c r="F13" s="14"/>
      <c r="G13" s="14"/>
      <c r="H13" s="14"/>
      <c r="I13" s="14"/>
    </row>
    <row r="14" spans="2:15" ht="15">
      <c r="B14" s="526"/>
      <c r="C14" s="486"/>
      <c r="D14" s="529" t="s">
        <v>362</v>
      </c>
      <c r="E14" s="574" t="s">
        <v>378</v>
      </c>
      <c r="F14" s="14"/>
      <c r="G14" s="14"/>
      <c r="H14" s="14"/>
      <c r="I14" s="14"/>
    </row>
    <row r="15" spans="2:15" ht="15">
      <c r="B15" s="526"/>
      <c r="C15" s="486"/>
      <c r="D15" s="529" t="s">
        <v>384</v>
      </c>
      <c r="E15" s="574" t="s">
        <v>378</v>
      </c>
      <c r="F15" s="14"/>
      <c r="G15" s="14"/>
      <c r="H15" s="14"/>
      <c r="I15" s="14"/>
    </row>
    <row r="16" spans="2:15" ht="15">
      <c r="B16" s="526"/>
      <c r="C16" s="486"/>
      <c r="D16" s="529" t="s">
        <v>385</v>
      </c>
      <c r="E16" s="574" t="s">
        <v>386</v>
      </c>
      <c r="F16" s="14"/>
      <c r="G16" s="14"/>
      <c r="H16" s="14"/>
      <c r="I16" s="14"/>
    </row>
    <row r="17" spans="1:9" ht="15">
      <c r="B17" s="526"/>
      <c r="C17" s="486"/>
      <c r="D17" s="529" t="s">
        <v>387</v>
      </c>
      <c r="E17" s="573" t="s">
        <v>386</v>
      </c>
      <c r="F17" s="14"/>
      <c r="G17" s="14"/>
      <c r="H17" s="14"/>
      <c r="I17" s="14"/>
    </row>
    <row r="18" spans="1:9" ht="15">
      <c r="B18" s="526"/>
      <c r="C18" s="486"/>
      <c r="D18" s="529" t="s">
        <v>388</v>
      </c>
      <c r="E18" s="574" t="s">
        <v>378</v>
      </c>
      <c r="F18" s="14"/>
      <c r="G18" s="14"/>
      <c r="H18" s="14"/>
      <c r="I18" s="14"/>
    </row>
    <row r="19" spans="1:9">
      <c r="B19" s="526"/>
      <c r="C19" s="486"/>
      <c r="D19" s="496"/>
      <c r="E19" s="574"/>
      <c r="F19" s="14"/>
      <c r="G19" s="14"/>
      <c r="H19" s="14"/>
      <c r="I19" s="14"/>
    </row>
    <row r="20" spans="1:9" ht="15.75" thickBot="1">
      <c r="B20" s="526"/>
      <c r="C20" s="527" t="s">
        <v>381</v>
      </c>
      <c r="D20" s="527"/>
      <c r="E20" s="576"/>
      <c r="F20" s="14"/>
      <c r="G20" s="14"/>
      <c r="H20" s="14"/>
      <c r="I20" s="14"/>
    </row>
    <row r="21" spans="1:9">
      <c r="B21" s="530" t="s">
        <v>389</v>
      </c>
      <c r="C21" s="531"/>
      <c r="D21" s="532" t="s">
        <v>390</v>
      </c>
      <c r="E21" s="577" t="s">
        <v>376</v>
      </c>
      <c r="F21" s="14"/>
      <c r="G21" s="14"/>
      <c r="H21" s="14"/>
      <c r="I21" s="14"/>
    </row>
    <row r="22" spans="1:9">
      <c r="B22" s="530"/>
      <c r="C22" s="486"/>
      <c r="D22" s="532" t="s">
        <v>391</v>
      </c>
      <c r="E22" s="574" t="s">
        <v>377</v>
      </c>
      <c r="F22" s="14"/>
      <c r="G22" s="14"/>
      <c r="H22" s="14"/>
      <c r="I22" s="14"/>
    </row>
    <row r="23" spans="1:9">
      <c r="B23" s="530"/>
      <c r="C23" s="492"/>
      <c r="D23" s="532" t="s">
        <v>392</v>
      </c>
      <c r="E23" s="574" t="s">
        <v>378</v>
      </c>
      <c r="F23" s="14"/>
      <c r="G23" s="14"/>
      <c r="H23" s="14"/>
      <c r="I23" s="14"/>
    </row>
    <row r="24" spans="1:9">
      <c r="B24" s="530"/>
      <c r="C24" s="492"/>
      <c r="D24" s="532" t="s">
        <v>393</v>
      </c>
      <c r="E24" s="574" t="s">
        <v>378</v>
      </c>
      <c r="F24" s="14"/>
      <c r="G24" s="14"/>
      <c r="H24" s="14"/>
      <c r="I24" s="14"/>
    </row>
    <row r="25" spans="1:9">
      <c r="B25" s="530"/>
      <c r="C25" s="486"/>
      <c r="D25" s="532" t="s">
        <v>394</v>
      </c>
      <c r="E25" s="574" t="s">
        <v>378</v>
      </c>
      <c r="F25" s="14"/>
      <c r="G25" s="14"/>
      <c r="H25" s="14"/>
      <c r="I25" s="14"/>
    </row>
    <row r="26" spans="1:9">
      <c r="B26" s="530"/>
      <c r="C26" s="486"/>
      <c r="D26" s="532" t="s">
        <v>395</v>
      </c>
      <c r="E26" s="574" t="s">
        <v>386</v>
      </c>
      <c r="F26" s="14"/>
      <c r="G26" s="14"/>
      <c r="H26" s="14"/>
      <c r="I26" s="14"/>
    </row>
    <row r="27" spans="1:9">
      <c r="B27" s="533"/>
      <c r="C27" s="534"/>
      <c r="D27" s="532" t="s">
        <v>396</v>
      </c>
      <c r="E27" s="574" t="s">
        <v>386</v>
      </c>
      <c r="F27" s="14"/>
      <c r="G27" s="14"/>
      <c r="H27" s="14"/>
      <c r="I27" s="14"/>
    </row>
    <row r="28" spans="1:9" ht="14.25" thickBot="1">
      <c r="B28" s="535"/>
      <c r="C28" s="536"/>
      <c r="D28" s="537" t="s">
        <v>381</v>
      </c>
      <c r="E28" s="538"/>
      <c r="F28" s="14"/>
      <c r="G28" s="14"/>
      <c r="H28" s="14"/>
      <c r="I28" s="14"/>
    </row>
    <row r="29" spans="1:9">
      <c r="A29" s="539"/>
      <c r="B29" s="540" t="s">
        <v>397</v>
      </c>
      <c r="C29" s="528"/>
      <c r="D29" s="532" t="s">
        <v>398</v>
      </c>
      <c r="E29" s="577" t="s">
        <v>376</v>
      </c>
      <c r="F29" s="14"/>
      <c r="G29" s="14"/>
      <c r="H29" s="14"/>
      <c r="I29" s="14"/>
    </row>
    <row r="30" spans="1:9">
      <c r="A30" s="539"/>
      <c r="B30" s="530"/>
      <c r="C30" s="486"/>
      <c r="D30" s="532" t="s">
        <v>399</v>
      </c>
      <c r="E30" s="574" t="s">
        <v>377</v>
      </c>
      <c r="F30" s="14"/>
      <c r="G30" s="14"/>
      <c r="H30" s="14"/>
      <c r="I30" s="14"/>
    </row>
    <row r="31" spans="1:9">
      <c r="A31" s="539"/>
      <c r="B31" s="530"/>
      <c r="C31" s="486"/>
      <c r="D31" s="532" t="s">
        <v>400</v>
      </c>
      <c r="E31" s="574" t="s">
        <v>378</v>
      </c>
      <c r="F31" s="14"/>
      <c r="G31" s="14"/>
      <c r="H31" s="14"/>
      <c r="I31" s="14"/>
    </row>
    <row r="32" spans="1:9">
      <c r="A32" s="539"/>
      <c r="B32" s="530"/>
      <c r="C32" s="486"/>
      <c r="D32" s="532" t="s">
        <v>401</v>
      </c>
      <c r="E32" s="574" t="s">
        <v>378</v>
      </c>
      <c r="F32" s="14"/>
      <c r="G32" s="14"/>
      <c r="H32" s="14"/>
      <c r="I32" s="14"/>
    </row>
    <row r="33" spans="1:9">
      <c r="A33" s="539"/>
      <c r="B33" s="530"/>
      <c r="C33" s="486"/>
      <c r="D33" s="532" t="s">
        <v>402</v>
      </c>
      <c r="E33" s="574" t="s">
        <v>386</v>
      </c>
      <c r="F33" s="14"/>
      <c r="G33" s="14"/>
      <c r="H33" s="14"/>
      <c r="I33" s="14"/>
    </row>
    <row r="34" spans="1:9">
      <c r="A34" s="539"/>
      <c r="B34" s="530"/>
      <c r="C34" s="486"/>
      <c r="D34" s="532" t="s">
        <v>403</v>
      </c>
      <c r="E34" s="574" t="s">
        <v>379</v>
      </c>
      <c r="F34" s="14"/>
      <c r="G34" s="14"/>
      <c r="H34" s="14"/>
      <c r="I34" s="14"/>
    </row>
    <row r="35" spans="1:9">
      <c r="A35" s="539"/>
      <c r="B35" s="530"/>
      <c r="C35" s="486"/>
      <c r="D35" s="532" t="s">
        <v>404</v>
      </c>
      <c r="E35" s="574" t="s">
        <v>386</v>
      </c>
      <c r="F35" s="14"/>
      <c r="G35" s="14"/>
      <c r="H35" s="14"/>
      <c r="I35" s="14"/>
    </row>
    <row r="36" spans="1:9">
      <c r="A36" s="539"/>
      <c r="B36" s="530"/>
      <c r="C36" s="486"/>
      <c r="D36" s="541"/>
      <c r="E36" s="574"/>
      <c r="F36" s="14"/>
      <c r="G36" s="14"/>
      <c r="H36" s="14"/>
      <c r="I36" s="14"/>
    </row>
    <row r="37" spans="1:9" ht="14.25" thickBot="1">
      <c r="A37" s="539"/>
      <c r="B37" s="530"/>
      <c r="C37" s="486"/>
      <c r="D37" s="537" t="s">
        <v>381</v>
      </c>
      <c r="E37" s="578"/>
      <c r="F37" s="14"/>
      <c r="G37" s="14"/>
      <c r="H37" s="14"/>
      <c r="I37" s="14"/>
    </row>
    <row r="38" spans="1:9">
      <c r="A38" s="539"/>
      <c r="B38" s="542" t="s">
        <v>405</v>
      </c>
      <c r="C38" s="543"/>
      <c r="D38" s="544" t="s">
        <v>398</v>
      </c>
      <c r="E38" s="577" t="s">
        <v>376</v>
      </c>
      <c r="F38" s="14"/>
      <c r="G38" s="14"/>
      <c r="H38" s="14"/>
      <c r="I38" s="14"/>
    </row>
    <row r="39" spans="1:9">
      <c r="A39" s="539"/>
      <c r="B39" s="545"/>
      <c r="C39" s="500"/>
      <c r="D39" s="541" t="s">
        <v>399</v>
      </c>
      <c r="E39" s="574" t="s">
        <v>377</v>
      </c>
      <c r="F39" s="14"/>
      <c r="G39" s="14"/>
      <c r="H39" s="14"/>
      <c r="I39" s="14"/>
    </row>
    <row r="40" spans="1:9">
      <c r="A40" s="539"/>
      <c r="B40" s="545"/>
      <c r="C40" s="500"/>
      <c r="D40" s="541" t="s">
        <v>400</v>
      </c>
      <c r="E40" s="574" t="s">
        <v>377</v>
      </c>
      <c r="F40" s="14"/>
      <c r="G40" s="14"/>
      <c r="H40" s="14"/>
      <c r="I40" s="14"/>
    </row>
    <row r="41" spans="1:9">
      <c r="A41" s="539"/>
      <c r="B41" s="545"/>
      <c r="C41" s="500"/>
      <c r="D41" s="541" t="s">
        <v>401</v>
      </c>
      <c r="E41" s="574" t="s">
        <v>377</v>
      </c>
      <c r="F41" s="14"/>
      <c r="G41" s="14"/>
      <c r="H41" s="14"/>
      <c r="I41" s="14"/>
    </row>
    <row r="42" spans="1:9">
      <c r="A42" s="539"/>
      <c r="B42" s="545"/>
      <c r="C42" s="500"/>
      <c r="D42" s="541" t="s">
        <v>402</v>
      </c>
      <c r="E42" s="574" t="s">
        <v>377</v>
      </c>
      <c r="F42" s="14"/>
      <c r="G42" s="14"/>
      <c r="H42" s="14"/>
      <c r="I42" s="14"/>
    </row>
    <row r="43" spans="1:9">
      <c r="A43" s="539"/>
      <c r="B43" s="545"/>
      <c r="C43" s="500"/>
      <c r="D43" s="541" t="s">
        <v>403</v>
      </c>
      <c r="E43" s="574" t="s">
        <v>377</v>
      </c>
      <c r="F43" s="14"/>
      <c r="G43" s="14"/>
      <c r="H43" s="14"/>
      <c r="I43" s="14"/>
    </row>
    <row r="44" spans="1:9">
      <c r="A44" s="539"/>
      <c r="B44" s="545"/>
      <c r="C44" s="500"/>
      <c r="D44" s="541" t="s">
        <v>404</v>
      </c>
      <c r="E44" s="574" t="s">
        <v>378</v>
      </c>
      <c r="F44" s="14"/>
      <c r="G44" s="14"/>
      <c r="H44" s="14"/>
      <c r="I44" s="14"/>
    </row>
    <row r="45" spans="1:9">
      <c r="A45" s="539"/>
      <c r="B45" s="545"/>
      <c r="C45" s="500"/>
      <c r="D45" s="541" t="s">
        <v>406</v>
      </c>
      <c r="E45" s="574" t="s">
        <v>378</v>
      </c>
      <c r="F45" s="14"/>
      <c r="G45" s="14"/>
      <c r="H45" s="14"/>
      <c r="I45" s="14"/>
    </row>
    <row r="46" spans="1:9">
      <c r="A46" s="539"/>
      <c r="B46" s="545"/>
      <c r="C46" s="500"/>
      <c r="D46" s="541" t="s">
        <v>407</v>
      </c>
      <c r="E46" s="574" t="s">
        <v>378</v>
      </c>
      <c r="F46" s="14"/>
      <c r="G46" s="14"/>
      <c r="H46" s="14"/>
      <c r="I46" s="14"/>
    </row>
    <row r="47" spans="1:9" ht="14.25">
      <c r="A47" s="539"/>
      <c r="B47" s="545"/>
      <c r="C47" s="500"/>
      <c r="D47" s="504"/>
      <c r="E47" s="579"/>
      <c r="F47" s="14"/>
      <c r="G47" s="14"/>
      <c r="H47" s="14"/>
      <c r="I47" s="14"/>
    </row>
    <row r="48" spans="1:9" ht="14.25" thickBot="1">
      <c r="A48" s="539"/>
      <c r="B48" s="546"/>
      <c r="C48" s="547"/>
      <c r="D48" s="537" t="s">
        <v>381</v>
      </c>
      <c r="E48" s="578"/>
      <c r="F48" s="14"/>
      <c r="G48" s="14"/>
      <c r="H48" s="14"/>
      <c r="I48" s="14"/>
    </row>
    <row r="49" spans="2:9" ht="15.75" thickBot="1">
      <c r="B49" s="548"/>
      <c r="C49" s="549"/>
      <c r="D49" s="550"/>
      <c r="E49" s="551"/>
      <c r="F49" s="14"/>
      <c r="G49" s="14"/>
      <c r="H49" s="14"/>
      <c r="I49" s="14"/>
    </row>
    <row r="50" spans="2:9">
      <c r="B50" s="519" t="s">
        <v>370</v>
      </c>
      <c r="C50" s="520"/>
      <c r="D50" s="521" t="s">
        <v>372</v>
      </c>
      <c r="E50" s="580" t="s">
        <v>408</v>
      </c>
      <c r="F50" s="14"/>
      <c r="G50" s="14"/>
      <c r="H50" s="14"/>
      <c r="I50" s="14"/>
    </row>
    <row r="51" spans="2:9">
      <c r="B51" s="552" t="s">
        <v>409</v>
      </c>
      <c r="C51" s="553"/>
      <c r="D51" s="554" t="s">
        <v>398</v>
      </c>
      <c r="E51" s="581" t="e">
        <f>SUMIF([2]常规保养A套餐!$Y$5:$Y$5000,D51,[2]常规保养A套餐!$A$5:$A$5000)</f>
        <v>#VALUE!</v>
      </c>
      <c r="F51" s="14"/>
      <c r="G51" s="14"/>
      <c r="H51" s="14"/>
      <c r="I51" s="14"/>
    </row>
    <row r="52" spans="2:9">
      <c r="B52" s="555"/>
      <c r="C52" s="553"/>
      <c r="D52" s="554" t="s">
        <v>399</v>
      </c>
      <c r="E52" s="581" t="e">
        <f>SUMIF([2]常规保养A套餐!$Y$5:$Y$5000,D52,[2]常规保养A套餐!$A$5:$A$5000)</f>
        <v>#VALUE!</v>
      </c>
      <c r="F52" s="14"/>
      <c r="G52" s="14"/>
      <c r="H52" s="14"/>
      <c r="I52" s="14"/>
    </row>
    <row r="53" spans="2:9">
      <c r="B53" s="555"/>
      <c r="C53" s="553"/>
      <c r="D53" s="554" t="s">
        <v>400</v>
      </c>
      <c r="E53" s="581" t="e">
        <f>SUMIF([2]常规保养A套餐!$Y$5:$Y$5000,D53,[2]常规保养A套餐!$A$5:$A$5000)</f>
        <v>#VALUE!</v>
      </c>
      <c r="F53" s="14"/>
      <c r="G53" s="14"/>
      <c r="H53" s="14"/>
      <c r="I53" s="14"/>
    </row>
    <row r="54" spans="2:9">
      <c r="B54" s="555"/>
      <c r="C54" s="553"/>
      <c r="D54" s="554" t="s">
        <v>401</v>
      </c>
      <c r="E54" s="581" t="e">
        <f>SUMIF([2]常规保养A套餐!$Y$5:$Y$5000,D54,[2]常规保养A套餐!$A$5:$A$5000)</f>
        <v>#VALUE!</v>
      </c>
      <c r="F54" s="14"/>
      <c r="G54" s="14"/>
      <c r="H54" s="14"/>
      <c r="I54" s="14"/>
    </row>
    <row r="55" spans="2:9">
      <c r="B55" s="555"/>
      <c r="C55" s="553"/>
      <c r="D55" s="554" t="s">
        <v>402</v>
      </c>
      <c r="E55" s="581" t="e">
        <f>SUMIF([2]常规保养A套餐!$Y$5:$Y$5000,D55,[2]常规保养A套餐!$A$5:$A$5000)</f>
        <v>#VALUE!</v>
      </c>
      <c r="F55" s="14"/>
      <c r="G55" s="14"/>
      <c r="H55" s="14"/>
      <c r="I55" s="14"/>
    </row>
    <row r="56" spans="2:9" ht="14.25" thickBot="1">
      <c r="B56" s="556"/>
      <c r="C56" s="557"/>
      <c r="D56" s="558" t="s">
        <v>318</v>
      </c>
      <c r="E56" s="582" t="e">
        <f>SUM(E51:E55)/5</f>
        <v>#VALUE!</v>
      </c>
      <c r="F56" s="14"/>
      <c r="G56" s="14"/>
      <c r="H56" s="14"/>
      <c r="I56" s="14"/>
    </row>
    <row r="57" spans="2:9">
      <c r="B57" s="559" t="s">
        <v>410</v>
      </c>
      <c r="C57" s="560"/>
      <c r="D57" s="561" t="s">
        <v>398</v>
      </c>
      <c r="E57" s="581" t="e">
        <f>SUMIF([2]常规保养A套餐!$Y$5:$Y$5000,D57,[2]常规保养A套餐!$A$5:$A$5000)</f>
        <v>#VALUE!</v>
      </c>
      <c r="F57" s="14"/>
      <c r="G57" s="14"/>
      <c r="H57" s="14"/>
      <c r="I57" s="14"/>
    </row>
    <row r="58" spans="2:9">
      <c r="B58" s="562"/>
      <c r="C58" s="563"/>
      <c r="D58" s="564" t="s">
        <v>399</v>
      </c>
      <c r="E58" s="581" t="e">
        <f>SUMIF([2]常规保养A套餐!$Y$5:$Y$5000,D58,[2]常规保养A套餐!$A$5:$A$5000)</f>
        <v>#VALUE!</v>
      </c>
      <c r="F58" s="14"/>
      <c r="G58" s="14"/>
      <c r="H58" s="14"/>
      <c r="I58" s="14"/>
    </row>
    <row r="59" spans="2:9">
      <c r="B59" s="562"/>
      <c r="C59" s="560"/>
      <c r="D59" s="564" t="s">
        <v>400</v>
      </c>
      <c r="E59" s="581" t="e">
        <f>SUMIF([2]常规保养A套餐!$Y$5:$Y$5000,D59,[2]常规保养A套餐!$A$5:$A$5000)</f>
        <v>#VALUE!</v>
      </c>
      <c r="F59" s="14"/>
      <c r="G59" s="14"/>
      <c r="H59" s="14"/>
      <c r="I59" s="14"/>
    </row>
    <row r="60" spans="2:9" ht="14.25" thickBot="1">
      <c r="B60" s="565"/>
      <c r="C60" s="557"/>
      <c r="D60" s="558" t="s">
        <v>318</v>
      </c>
      <c r="E60" s="582" t="e">
        <f>SUM(E57:E59)/3</f>
        <v>#VALUE!</v>
      </c>
      <c r="F60" s="14"/>
      <c r="G60" s="14"/>
      <c r="H60" s="14"/>
      <c r="I60" s="14"/>
    </row>
    <row r="61" spans="2:9">
      <c r="B61" s="566" t="s">
        <v>411</v>
      </c>
      <c r="C61" s="567"/>
      <c r="D61" s="568" t="s">
        <v>398</v>
      </c>
      <c r="E61" s="583">
        <v>0</v>
      </c>
      <c r="F61" s="14"/>
      <c r="G61" s="14"/>
      <c r="H61" s="14"/>
      <c r="I61" s="14"/>
    </row>
    <row r="62" spans="2:9">
      <c r="B62" s="566"/>
      <c r="C62" s="553"/>
      <c r="D62" s="568" t="s">
        <v>399</v>
      </c>
      <c r="E62" s="584">
        <v>0</v>
      </c>
      <c r="F62" s="14"/>
      <c r="G62" s="14"/>
      <c r="H62" s="14"/>
      <c r="I62" s="14"/>
    </row>
    <row r="63" spans="2:9" ht="14.25" thickBot="1">
      <c r="B63" s="569"/>
      <c r="C63" s="570"/>
      <c r="D63" s="558" t="s">
        <v>412</v>
      </c>
      <c r="E63" s="582">
        <f>SUM(E61:E62)</f>
        <v>0</v>
      </c>
      <c r="F63" s="14"/>
      <c r="G63" s="14"/>
      <c r="H63" s="14"/>
      <c r="I63" s="14"/>
    </row>
  </sheetData>
  <protectedRanges>
    <protectedRange sqref="C12:C19 C20:D20 C11:D11 C3:C10 D37:E37 D47 D49 D48:E48 D28 C21:C50 D1:D10" name="区域1_1"/>
    <protectedRange sqref="D38:D46" name="区域1_2_1_1"/>
    <protectedRange sqref="D3:D8" name="区域1_5"/>
    <protectedRange sqref="D36" name="区域1_1_1"/>
  </protectedRanges>
  <mergeCells count="13">
    <mergeCell ref="B21:B28"/>
    <mergeCell ref="B29:B37"/>
    <mergeCell ref="B38:B48"/>
    <mergeCell ref="B51:B56"/>
    <mergeCell ref="B57:B60"/>
    <mergeCell ref="B61:B63"/>
    <mergeCell ref="B1:F1"/>
    <mergeCell ref="G1:I1"/>
    <mergeCell ref="J2:N2"/>
    <mergeCell ref="B3:B11"/>
    <mergeCell ref="C11:D11"/>
    <mergeCell ref="B12:B20"/>
    <mergeCell ref="C20:D20"/>
  </mergeCells>
  <phoneticPr fontId="2" type="noConversion"/>
  <conditionalFormatting sqref="E51:E55">
    <cfRule type="cellIs" dxfId="3" priority="3" stopIfTrue="1" operator="greaterThanOrEqual">
      <formula>$E$56</formula>
    </cfRule>
    <cfRule type="cellIs" dxfId="2" priority="4" stopIfTrue="1" operator="lessThan">
      <formula>$E$56</formula>
    </cfRule>
  </conditionalFormatting>
  <conditionalFormatting sqref="E57:E59">
    <cfRule type="cellIs" dxfId="1" priority="1" stopIfTrue="1" operator="greaterThan">
      <formula>$E$60</formula>
    </cfRule>
    <cfRule type="cellIs" dxfId="0" priority="2" stopIfTrue="1" operator="lessThanOrEqual">
      <formula>$E$60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F17" sqref="F17"/>
    </sheetView>
  </sheetViews>
  <sheetFormatPr defaultRowHeight="13.5"/>
  <sheetData>
    <row r="1" spans="1:9" ht="14.25">
      <c r="A1" s="278" t="s">
        <v>64</v>
      </c>
      <c r="B1" s="279" t="s">
        <v>11</v>
      </c>
      <c r="C1" s="276" t="s">
        <v>65</v>
      </c>
      <c r="D1" s="276" t="s">
        <v>66</v>
      </c>
      <c r="E1" s="276" t="s">
        <v>67</v>
      </c>
      <c r="F1" s="276" t="s">
        <v>21</v>
      </c>
      <c r="G1" s="276" t="s">
        <v>68</v>
      </c>
      <c r="H1" s="276"/>
      <c r="I1" s="277" t="s">
        <v>69</v>
      </c>
    </row>
    <row r="2" spans="1:9" ht="14.25">
      <c r="A2" s="278"/>
      <c r="B2" s="279"/>
      <c r="C2" s="276"/>
      <c r="D2" s="276"/>
      <c r="E2" s="276"/>
      <c r="F2" s="276"/>
      <c r="G2" s="15" t="s">
        <v>38</v>
      </c>
      <c r="H2" s="15" t="s">
        <v>39</v>
      </c>
      <c r="I2" s="277"/>
    </row>
    <row r="3" spans="1:9" ht="14.25">
      <c r="A3" s="16"/>
      <c r="B3" s="17"/>
      <c r="C3" s="17"/>
      <c r="D3" s="16"/>
      <c r="E3" s="18"/>
      <c r="F3" s="17"/>
      <c r="G3" s="19"/>
      <c r="H3" s="19"/>
      <c r="I3" s="19"/>
    </row>
    <row r="4" spans="1:9" ht="14.25">
      <c r="A4" s="16"/>
      <c r="B4" s="17"/>
      <c r="C4" s="17"/>
      <c r="D4" s="16"/>
      <c r="E4" s="18"/>
      <c r="F4" s="17"/>
      <c r="G4" s="19"/>
      <c r="H4" s="19"/>
      <c r="I4" s="19"/>
    </row>
    <row r="5" spans="1:9" ht="14.25">
      <c r="A5" s="16"/>
      <c r="B5" s="17"/>
      <c r="C5" s="17"/>
      <c r="D5" s="16"/>
      <c r="E5" s="18"/>
      <c r="F5" s="17"/>
      <c r="G5" s="19"/>
      <c r="H5" s="19"/>
      <c r="I5" s="19"/>
    </row>
    <row r="6" spans="1:9" ht="14.25">
      <c r="A6" s="16"/>
      <c r="B6" s="17"/>
      <c r="C6" s="17"/>
      <c r="D6" s="16"/>
      <c r="E6" s="18"/>
      <c r="F6" s="17"/>
      <c r="G6" s="19"/>
      <c r="H6" s="19"/>
      <c r="I6" s="19"/>
    </row>
  </sheetData>
  <mergeCells count="8">
    <mergeCell ref="G1:H1"/>
    <mergeCell ref="I1:I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13"/>
  <sheetViews>
    <sheetView topLeftCell="A2" workbookViewId="0">
      <selection activeCell="K5" sqref="K5"/>
    </sheetView>
  </sheetViews>
  <sheetFormatPr defaultRowHeight="14.25"/>
  <cols>
    <col min="1" max="1" width="13.75" style="49" customWidth="1"/>
    <col min="2" max="2" width="5.25" style="49" customWidth="1"/>
    <col min="3" max="3" width="5.5" style="49" customWidth="1"/>
    <col min="4" max="4" width="6.75" style="49" customWidth="1"/>
    <col min="5" max="5" width="4.875" style="49" customWidth="1"/>
    <col min="6" max="6" width="8.875" style="624" customWidth="1"/>
    <col min="7" max="7" width="8.375" style="585" customWidth="1"/>
    <col min="8" max="8" width="8.125" style="49" customWidth="1"/>
    <col min="9" max="9" width="7.75" style="49" customWidth="1"/>
    <col min="10" max="10" width="6.375" style="49" customWidth="1"/>
    <col min="11" max="11" width="5" style="49" customWidth="1"/>
    <col min="12" max="12" width="7.875" style="49" customWidth="1"/>
    <col min="13" max="13" width="6.75" style="49" customWidth="1"/>
    <col min="14" max="14" width="14.125" style="48" customWidth="1"/>
    <col min="15" max="15" width="8.5" style="49" customWidth="1"/>
    <col min="16" max="16" width="18.25" style="586" customWidth="1"/>
    <col min="17" max="17" width="9" style="49"/>
    <col min="18" max="18" width="17" style="49" customWidth="1"/>
    <col min="19" max="16384" width="9" style="49"/>
  </cols>
  <sheetData>
    <row r="1" spans="1:20" ht="29.25" hidden="1" customHeight="1">
      <c r="F1" s="585"/>
    </row>
    <row r="2" spans="1:20" s="588" customFormat="1" ht="48.75" customHeight="1" thickBot="1">
      <c r="A2" s="587" t="s">
        <v>413</v>
      </c>
      <c r="B2" s="587"/>
      <c r="C2" s="587"/>
      <c r="D2" s="587"/>
      <c r="E2" s="587"/>
      <c r="F2" s="587"/>
      <c r="G2" s="587"/>
      <c r="H2" s="587"/>
      <c r="I2" s="587"/>
      <c r="J2" s="587"/>
      <c r="K2" s="587"/>
      <c r="L2" s="587"/>
      <c r="M2" s="587"/>
      <c r="N2" s="587"/>
      <c r="O2" s="587"/>
      <c r="P2" s="587"/>
      <c r="Q2" s="587"/>
      <c r="R2" s="587"/>
      <c r="S2" s="587"/>
      <c r="T2" s="587"/>
    </row>
    <row r="3" spans="1:20" ht="29.25" customHeight="1" thickBot="1">
      <c r="A3" s="589" t="s">
        <v>414</v>
      </c>
      <c r="B3" s="590" t="s">
        <v>415</v>
      </c>
      <c r="C3" s="591"/>
      <c r="D3" s="591"/>
      <c r="E3" s="592"/>
      <c r="F3" s="593" t="s">
        <v>416</v>
      </c>
      <c r="G3" s="594" t="s">
        <v>417</v>
      </c>
      <c r="H3" s="594" t="s">
        <v>441</v>
      </c>
      <c r="I3" s="595" t="s">
        <v>27</v>
      </c>
      <c r="J3" s="595" t="s">
        <v>28</v>
      </c>
      <c r="K3" s="595" t="s">
        <v>29</v>
      </c>
      <c r="L3" s="595" t="s">
        <v>419</v>
      </c>
      <c r="M3" s="595" t="s">
        <v>420</v>
      </c>
      <c r="N3" s="596" t="s">
        <v>421</v>
      </c>
      <c r="O3" s="597" t="s">
        <v>56</v>
      </c>
      <c r="P3" s="598" t="s">
        <v>422</v>
      </c>
      <c r="Q3" s="627" t="s">
        <v>436</v>
      </c>
      <c r="R3" s="627"/>
      <c r="S3" s="628"/>
      <c r="T3" s="629" t="s">
        <v>437</v>
      </c>
    </row>
    <row r="4" spans="1:20" ht="29.25" customHeight="1" thickBot="1">
      <c r="A4" s="599"/>
      <c r="B4" s="600" t="s">
        <v>75</v>
      </c>
      <c r="C4" s="600" t="s">
        <v>22</v>
      </c>
      <c r="D4" s="600" t="s">
        <v>423</v>
      </c>
      <c r="E4" s="600" t="s">
        <v>56</v>
      </c>
      <c r="F4" s="601"/>
      <c r="G4" s="602"/>
      <c r="H4" s="602"/>
      <c r="I4" s="603"/>
      <c r="J4" s="603"/>
      <c r="K4" s="603"/>
      <c r="L4" s="603"/>
      <c r="M4" s="603"/>
      <c r="N4" s="604"/>
      <c r="O4" s="605"/>
      <c r="P4" s="606"/>
      <c r="Q4" s="630" t="s">
        <v>438</v>
      </c>
      <c r="R4" s="630" t="s">
        <v>439</v>
      </c>
      <c r="S4" s="631" t="s">
        <v>440</v>
      </c>
      <c r="T4" s="632"/>
    </row>
    <row r="5" spans="1:20" s="68" customFormat="1" ht="30" customHeight="1">
      <c r="A5" s="607"/>
      <c r="B5" s="608"/>
      <c r="C5" s="608"/>
      <c r="D5" s="608"/>
      <c r="E5" s="608"/>
      <c r="F5" s="608"/>
      <c r="G5" s="608"/>
      <c r="H5" s="609"/>
      <c r="I5" s="610"/>
      <c r="J5" s="608"/>
      <c r="K5" s="600"/>
      <c r="L5" s="608"/>
      <c r="M5" s="608"/>
      <c r="N5" s="611"/>
      <c r="O5" s="610"/>
      <c r="P5" s="612"/>
      <c r="Q5" s="633"/>
      <c r="R5" s="633"/>
      <c r="S5" s="633"/>
      <c r="T5" s="634"/>
    </row>
    <row r="6" spans="1:20" ht="32.25" hidden="1" customHeight="1">
      <c r="A6" s="613"/>
      <c r="B6" s="608"/>
      <c r="C6" s="608"/>
      <c r="D6" s="608"/>
      <c r="E6" s="608"/>
      <c r="F6" s="608"/>
      <c r="G6" s="608"/>
      <c r="H6" s="614"/>
      <c r="I6" s="608"/>
      <c r="J6" s="608"/>
      <c r="K6" s="608"/>
      <c r="L6" s="608"/>
      <c r="M6" s="608"/>
      <c r="N6" s="611"/>
      <c r="O6" s="608"/>
      <c r="P6" s="612"/>
      <c r="Q6" s="635"/>
      <c r="R6" s="635"/>
      <c r="S6" s="635"/>
      <c r="T6" s="636"/>
    </row>
    <row r="7" spans="1:20" s="68" customFormat="1" ht="35.25" customHeight="1">
      <c r="A7" s="613"/>
      <c r="B7" s="608"/>
      <c r="C7" s="608"/>
      <c r="D7" s="608"/>
      <c r="E7" s="608"/>
      <c r="F7" s="608"/>
      <c r="G7" s="608"/>
      <c r="H7" s="614"/>
      <c r="I7" s="610"/>
      <c r="J7" s="608"/>
      <c r="K7" s="608"/>
      <c r="L7" s="608"/>
      <c r="M7" s="608"/>
      <c r="N7" s="611"/>
      <c r="O7" s="610"/>
      <c r="P7" s="612"/>
      <c r="Q7" s="635"/>
      <c r="R7" s="635"/>
      <c r="S7" s="635"/>
      <c r="T7" s="636"/>
    </row>
    <row r="8" spans="1:20" s="68" customFormat="1" ht="35.25" customHeight="1">
      <c r="A8" s="613"/>
      <c r="B8" s="615"/>
      <c r="C8" s="608"/>
      <c r="D8" s="615"/>
      <c r="E8" s="615"/>
      <c r="F8" s="615"/>
      <c r="G8" s="615"/>
      <c r="H8" s="616"/>
      <c r="I8" s="617"/>
      <c r="J8" s="615"/>
      <c r="K8" s="615"/>
      <c r="L8" s="615"/>
      <c r="M8" s="615"/>
      <c r="N8" s="611"/>
      <c r="O8" s="610"/>
      <c r="P8" s="612"/>
      <c r="Q8" s="635"/>
      <c r="R8" s="635"/>
      <c r="S8" s="635"/>
      <c r="T8" s="636"/>
    </row>
    <row r="9" spans="1:20" ht="35.25" customHeight="1">
      <c r="A9" s="613"/>
      <c r="B9" s="615"/>
      <c r="C9" s="608"/>
      <c r="D9" s="615"/>
      <c r="E9" s="615"/>
      <c r="F9" s="608"/>
      <c r="G9" s="608"/>
      <c r="H9" s="616"/>
      <c r="I9" s="617"/>
      <c r="J9" s="615"/>
      <c r="K9" s="615"/>
      <c r="L9" s="615"/>
      <c r="M9" s="615"/>
      <c r="N9" s="611"/>
      <c r="O9" s="608"/>
      <c r="P9" s="612"/>
      <c r="Q9" s="635"/>
      <c r="R9" s="635"/>
      <c r="S9" s="635"/>
      <c r="T9" s="636"/>
    </row>
    <row r="10" spans="1:20" ht="35.25" customHeight="1">
      <c r="A10" s="613"/>
      <c r="B10" s="615"/>
      <c r="C10" s="608"/>
      <c r="D10" s="615"/>
      <c r="E10" s="615"/>
      <c r="F10" s="608"/>
      <c r="G10" s="608"/>
      <c r="H10" s="616"/>
      <c r="I10" s="617"/>
      <c r="J10" s="615"/>
      <c r="K10" s="615"/>
      <c r="L10" s="615"/>
      <c r="M10" s="615"/>
      <c r="N10" s="611"/>
      <c r="O10" s="615"/>
      <c r="P10" s="612"/>
      <c r="Q10" s="635"/>
      <c r="R10" s="635"/>
      <c r="S10" s="635"/>
      <c r="T10" s="636"/>
    </row>
    <row r="11" spans="1:20" ht="35.25" customHeight="1">
      <c r="A11" s="613"/>
      <c r="B11" s="615"/>
      <c r="C11" s="608"/>
      <c r="D11" s="615"/>
      <c r="E11" s="615"/>
      <c r="F11" s="608"/>
      <c r="G11" s="608"/>
      <c r="H11" s="616"/>
      <c r="I11" s="617"/>
      <c r="J11" s="615"/>
      <c r="K11" s="615"/>
      <c r="L11" s="615"/>
      <c r="M11" s="615"/>
      <c r="N11" s="611"/>
      <c r="O11" s="615"/>
      <c r="P11" s="612"/>
      <c r="Q11" s="635"/>
      <c r="R11" s="635"/>
      <c r="S11" s="635"/>
      <c r="T11" s="636"/>
    </row>
    <row r="12" spans="1:20" s="68" customFormat="1" ht="35.25" customHeight="1">
      <c r="A12" s="613"/>
      <c r="B12" s="608"/>
      <c r="C12" s="608"/>
      <c r="D12" s="608"/>
      <c r="E12" s="608"/>
      <c r="F12" s="608"/>
      <c r="G12" s="608"/>
      <c r="H12" s="609"/>
      <c r="I12" s="610"/>
      <c r="J12" s="608"/>
      <c r="K12" s="608"/>
      <c r="L12" s="608"/>
      <c r="M12" s="608"/>
      <c r="N12" s="611"/>
      <c r="O12" s="617"/>
      <c r="P12" s="612"/>
      <c r="Q12" s="635"/>
      <c r="R12" s="635"/>
      <c r="S12" s="635"/>
      <c r="T12" s="636"/>
    </row>
    <row r="13" spans="1:20" s="68" customFormat="1" ht="35.25" customHeight="1">
      <c r="A13" s="613"/>
      <c r="B13" s="608"/>
      <c r="C13" s="608"/>
      <c r="D13" s="608"/>
      <c r="E13" s="608"/>
      <c r="F13" s="608"/>
      <c r="G13" s="608"/>
      <c r="H13" s="608"/>
      <c r="I13" s="610"/>
      <c r="J13" s="608"/>
      <c r="K13" s="608"/>
      <c r="L13" s="608"/>
      <c r="M13" s="608"/>
      <c r="N13" s="611"/>
      <c r="O13" s="617"/>
      <c r="P13" s="612"/>
      <c r="Q13" s="635"/>
      <c r="R13" s="635"/>
      <c r="S13" s="635"/>
      <c r="T13" s="636"/>
    </row>
    <row r="14" spans="1:20" s="68" customFormat="1" ht="35.25" hidden="1" customHeight="1">
      <c r="A14" s="613"/>
      <c r="B14" s="608"/>
      <c r="C14" s="608"/>
      <c r="D14" s="608"/>
      <c r="E14" s="608"/>
      <c r="F14" s="608"/>
      <c r="G14" s="608"/>
      <c r="H14" s="608"/>
      <c r="I14" s="610"/>
      <c r="J14" s="608"/>
      <c r="K14" s="608"/>
      <c r="L14" s="608"/>
      <c r="M14" s="608"/>
      <c r="N14" s="611"/>
      <c r="O14" s="617"/>
      <c r="P14" s="612"/>
      <c r="Q14" s="635"/>
      <c r="R14" s="635"/>
      <c r="S14" s="635"/>
      <c r="T14" s="636"/>
    </row>
    <row r="15" spans="1:20" s="68" customFormat="1" ht="35.25" hidden="1" customHeight="1">
      <c r="A15" s="613"/>
      <c r="B15" s="608"/>
      <c r="C15" s="608"/>
      <c r="D15" s="608"/>
      <c r="E15" s="608"/>
      <c r="F15" s="608"/>
      <c r="G15" s="608"/>
      <c r="H15" s="609"/>
      <c r="I15" s="610"/>
      <c r="J15" s="608"/>
      <c r="K15" s="608"/>
      <c r="L15" s="608"/>
      <c r="M15" s="608"/>
      <c r="N15" s="611"/>
      <c r="O15" s="617"/>
      <c r="P15" s="612"/>
      <c r="Q15" s="635"/>
      <c r="R15" s="635"/>
      <c r="S15" s="635"/>
      <c r="T15" s="636"/>
    </row>
    <row r="16" spans="1:20" s="68" customFormat="1" ht="35.25" customHeight="1">
      <c r="A16" s="613"/>
      <c r="B16" s="608"/>
      <c r="C16" s="608"/>
      <c r="D16" s="608"/>
      <c r="E16" s="608"/>
      <c r="F16" s="608"/>
      <c r="G16" s="608"/>
      <c r="H16" s="614"/>
      <c r="I16" s="608"/>
      <c r="J16" s="608"/>
      <c r="K16" s="608"/>
      <c r="L16" s="608"/>
      <c r="M16" s="608"/>
      <c r="N16" s="611"/>
      <c r="O16" s="617"/>
      <c r="P16" s="612"/>
      <c r="Q16" s="635"/>
      <c r="R16" s="635"/>
      <c r="S16" s="635"/>
      <c r="T16" s="636"/>
    </row>
    <row r="17" spans="1:20" s="68" customFormat="1" ht="37.5" customHeight="1">
      <c r="A17" s="613"/>
      <c r="B17" s="608"/>
      <c r="C17" s="608"/>
      <c r="D17" s="608"/>
      <c r="E17" s="608"/>
      <c r="F17" s="608"/>
      <c r="G17" s="608"/>
      <c r="H17" s="614"/>
      <c r="I17" s="610"/>
      <c r="J17" s="608"/>
      <c r="K17" s="608"/>
      <c r="L17" s="608"/>
      <c r="M17" s="608"/>
      <c r="N17" s="611"/>
      <c r="O17" s="617"/>
      <c r="P17" s="612"/>
      <c r="Q17" s="635"/>
      <c r="R17" s="635"/>
      <c r="S17" s="635"/>
      <c r="T17" s="636"/>
    </row>
    <row r="18" spans="1:20" s="68" customFormat="1" ht="37.5" customHeight="1">
      <c r="A18" s="618"/>
      <c r="B18" s="615"/>
      <c r="C18" s="615"/>
      <c r="D18" s="615"/>
      <c r="E18" s="615"/>
      <c r="F18" s="615"/>
      <c r="G18" s="615"/>
      <c r="H18" s="616"/>
      <c r="I18" s="617"/>
      <c r="J18" s="615"/>
      <c r="K18" s="615"/>
      <c r="L18" s="615"/>
      <c r="M18" s="615"/>
      <c r="N18" s="611"/>
      <c r="O18" s="617"/>
      <c r="P18" s="612"/>
      <c r="Q18" s="635"/>
      <c r="R18" s="635"/>
      <c r="S18" s="635"/>
      <c r="T18" s="636"/>
    </row>
    <row r="19" spans="1:20" s="68" customFormat="1" ht="37.5" customHeight="1">
      <c r="A19" s="618"/>
      <c r="B19" s="615"/>
      <c r="C19" s="615"/>
      <c r="D19" s="615"/>
      <c r="E19" s="615"/>
      <c r="F19" s="615"/>
      <c r="G19" s="615"/>
      <c r="H19" s="616"/>
      <c r="I19" s="617"/>
      <c r="J19" s="615"/>
      <c r="K19" s="615"/>
      <c r="L19" s="615"/>
      <c r="M19" s="615"/>
      <c r="N19" s="611"/>
      <c r="O19" s="617"/>
      <c r="P19" s="612"/>
      <c r="Q19" s="635"/>
      <c r="R19" s="635"/>
      <c r="S19" s="635"/>
      <c r="T19" s="636"/>
    </row>
    <row r="20" spans="1:20" s="68" customFormat="1" ht="42.75" customHeight="1" thickBot="1">
      <c r="A20" s="619" t="s">
        <v>147</v>
      </c>
      <c r="B20" s="620"/>
      <c r="C20" s="620"/>
      <c r="D20" s="620"/>
      <c r="E20" s="620"/>
      <c r="F20" s="620"/>
      <c r="G20" s="620"/>
      <c r="H20" s="620"/>
      <c r="I20" s="620"/>
      <c r="J20" s="620"/>
      <c r="K20" s="620"/>
      <c r="L20" s="620"/>
      <c r="M20" s="620"/>
      <c r="N20" s="621"/>
      <c r="O20" s="620"/>
      <c r="P20" s="622"/>
      <c r="Q20" s="637"/>
      <c r="R20" s="637"/>
      <c r="S20" s="637"/>
      <c r="T20" s="638"/>
    </row>
    <row r="21" spans="1:20" ht="25.5" customHeight="1">
      <c r="A21" s="585" t="s">
        <v>427</v>
      </c>
      <c r="B21" s="585"/>
      <c r="C21" s="585"/>
      <c r="D21" s="585"/>
      <c r="E21" s="585"/>
      <c r="F21" s="585"/>
      <c r="H21" s="585"/>
      <c r="I21" s="585"/>
      <c r="J21" s="585"/>
      <c r="K21" s="585"/>
      <c r="L21" s="585"/>
      <c r="M21" s="585"/>
      <c r="N21" s="585"/>
      <c r="O21" s="585"/>
      <c r="P21" s="585"/>
    </row>
    <row r="22" spans="1:20" ht="13.5" hidden="1" customHeight="1">
      <c r="A22" s="585"/>
      <c r="B22" s="585"/>
      <c r="C22" s="585"/>
      <c r="D22" s="585"/>
      <c r="E22" s="585"/>
      <c r="F22" s="585"/>
      <c r="H22" s="585"/>
      <c r="I22" s="585"/>
      <c r="J22" s="585"/>
      <c r="K22" s="585"/>
      <c r="L22" s="585"/>
      <c r="M22" s="585"/>
      <c r="N22" s="585"/>
      <c r="O22" s="585"/>
      <c r="P22" s="585"/>
    </row>
    <row r="23" spans="1:20" ht="16.5" customHeight="1">
      <c r="A23" s="49" t="s">
        <v>428</v>
      </c>
      <c r="N23" s="49"/>
    </row>
    <row r="24" spans="1:20" ht="16.5" customHeight="1">
      <c r="A24" s="68" t="s">
        <v>429</v>
      </c>
      <c r="B24" s="70" t="s">
        <v>430</v>
      </c>
      <c r="C24" s="68" t="s">
        <v>431</v>
      </c>
      <c r="D24" s="49" t="s">
        <v>432</v>
      </c>
      <c r="H24" s="68" t="s">
        <v>433</v>
      </c>
      <c r="J24" s="68" t="s">
        <v>434</v>
      </c>
      <c r="K24" s="68" t="s">
        <v>431</v>
      </c>
      <c r="L24" s="625" t="s">
        <v>435</v>
      </c>
      <c r="M24" s="625"/>
      <c r="N24" s="623"/>
      <c r="P24" s="49"/>
    </row>
    <row r="25" spans="1:20">
      <c r="E25" s="585"/>
      <c r="F25" s="585"/>
    </row>
    <row r="26" spans="1:20">
      <c r="A26" s="626"/>
      <c r="B26" s="626"/>
      <c r="E26" s="585"/>
      <c r="F26" s="585"/>
    </row>
    <row r="27" spans="1:20">
      <c r="A27" s="626"/>
      <c r="B27" s="626"/>
      <c r="E27" s="585"/>
      <c r="F27" s="585"/>
    </row>
    <row r="28" spans="1:20">
      <c r="E28" s="585"/>
      <c r="F28" s="585"/>
    </row>
    <row r="29" spans="1:20">
      <c r="E29" s="585"/>
      <c r="F29" s="585"/>
    </row>
    <row r="30" spans="1:20">
      <c r="E30" s="585"/>
      <c r="F30" s="585"/>
    </row>
    <row r="31" spans="1:20">
      <c r="E31" s="585"/>
      <c r="F31" s="585"/>
    </row>
    <row r="32" spans="1:20">
      <c r="E32" s="585"/>
      <c r="F32" s="585"/>
    </row>
    <row r="33" spans="5:6">
      <c r="E33" s="585"/>
      <c r="F33" s="585"/>
    </row>
    <row r="34" spans="5:6">
      <c r="E34" s="585"/>
      <c r="F34" s="585"/>
    </row>
    <row r="35" spans="5:6">
      <c r="E35" s="585"/>
      <c r="F35" s="585"/>
    </row>
    <row r="36" spans="5:6">
      <c r="E36" s="585"/>
      <c r="F36" s="585"/>
    </row>
    <row r="37" spans="5:6">
      <c r="E37" s="585"/>
      <c r="F37" s="585"/>
    </row>
    <row r="38" spans="5:6">
      <c r="E38" s="585"/>
      <c r="F38" s="585"/>
    </row>
    <row r="39" spans="5:6">
      <c r="E39" s="585"/>
      <c r="F39" s="585"/>
    </row>
    <row r="40" spans="5:6">
      <c r="E40" s="585"/>
      <c r="F40" s="585"/>
    </row>
    <row r="41" spans="5:6">
      <c r="E41" s="585"/>
      <c r="F41" s="585"/>
    </row>
    <row r="42" spans="5:6">
      <c r="E42" s="585"/>
      <c r="F42" s="585"/>
    </row>
    <row r="43" spans="5:6">
      <c r="E43" s="585"/>
      <c r="F43" s="585"/>
    </row>
    <row r="44" spans="5:6">
      <c r="E44" s="585"/>
      <c r="F44" s="585"/>
    </row>
    <row r="45" spans="5:6">
      <c r="E45" s="585"/>
      <c r="F45" s="585"/>
    </row>
    <row r="46" spans="5:6">
      <c r="E46" s="585"/>
      <c r="F46" s="585"/>
    </row>
    <row r="47" spans="5:6">
      <c r="E47" s="585"/>
      <c r="F47" s="585"/>
    </row>
    <row r="48" spans="5:6">
      <c r="E48" s="585"/>
      <c r="F48" s="585"/>
    </row>
    <row r="49" spans="5:6">
      <c r="E49" s="585"/>
      <c r="F49" s="585"/>
    </row>
    <row r="50" spans="5:6">
      <c r="E50" s="585"/>
      <c r="F50" s="585"/>
    </row>
    <row r="51" spans="5:6">
      <c r="E51" s="585"/>
      <c r="F51" s="585"/>
    </row>
    <row r="52" spans="5:6">
      <c r="E52" s="585"/>
      <c r="F52" s="585"/>
    </row>
    <row r="53" spans="5:6">
      <c r="E53" s="585"/>
      <c r="F53" s="585"/>
    </row>
    <row r="54" spans="5:6">
      <c r="E54" s="585"/>
      <c r="F54" s="585"/>
    </row>
    <row r="55" spans="5:6">
      <c r="E55" s="585"/>
      <c r="F55" s="585"/>
    </row>
    <row r="56" spans="5:6">
      <c r="E56" s="585"/>
      <c r="F56" s="585"/>
    </row>
    <row r="57" spans="5:6">
      <c r="E57" s="585"/>
      <c r="F57" s="585"/>
    </row>
    <row r="58" spans="5:6">
      <c r="E58" s="585"/>
      <c r="F58" s="585"/>
    </row>
    <row r="59" spans="5:6">
      <c r="E59" s="585"/>
      <c r="F59" s="585"/>
    </row>
    <row r="60" spans="5:6">
      <c r="E60" s="585"/>
      <c r="F60" s="585"/>
    </row>
    <row r="61" spans="5:6">
      <c r="E61" s="585"/>
      <c r="F61" s="585"/>
    </row>
    <row r="62" spans="5:6">
      <c r="E62" s="585"/>
      <c r="F62" s="585"/>
    </row>
    <row r="63" spans="5:6">
      <c r="E63" s="585"/>
      <c r="F63" s="585"/>
    </row>
    <row r="64" spans="5:6">
      <c r="E64" s="585"/>
      <c r="F64" s="585"/>
    </row>
    <row r="65" spans="5:6">
      <c r="E65" s="585"/>
      <c r="F65" s="585"/>
    </row>
    <row r="66" spans="5:6">
      <c r="E66" s="585"/>
      <c r="F66" s="585"/>
    </row>
    <row r="67" spans="5:6">
      <c r="E67" s="585"/>
      <c r="F67" s="585"/>
    </row>
    <row r="68" spans="5:6">
      <c r="E68" s="585"/>
      <c r="F68" s="585"/>
    </row>
    <row r="69" spans="5:6">
      <c r="E69" s="585"/>
      <c r="F69" s="585"/>
    </row>
    <row r="70" spans="5:6">
      <c r="E70" s="585"/>
      <c r="F70" s="585"/>
    </row>
    <row r="71" spans="5:6">
      <c r="E71" s="585"/>
      <c r="F71" s="585"/>
    </row>
    <row r="72" spans="5:6">
      <c r="E72" s="585"/>
      <c r="F72" s="585"/>
    </row>
    <row r="73" spans="5:6">
      <c r="E73" s="585"/>
      <c r="F73" s="585"/>
    </row>
    <row r="74" spans="5:6">
      <c r="E74" s="585"/>
      <c r="F74" s="585"/>
    </row>
    <row r="75" spans="5:6">
      <c r="E75" s="585"/>
      <c r="F75" s="585"/>
    </row>
    <row r="76" spans="5:6">
      <c r="E76" s="585"/>
      <c r="F76" s="585"/>
    </row>
    <row r="77" spans="5:6">
      <c r="E77" s="585"/>
      <c r="F77" s="585"/>
    </row>
    <row r="78" spans="5:6">
      <c r="E78" s="585"/>
      <c r="F78" s="585"/>
    </row>
    <row r="79" spans="5:6">
      <c r="E79" s="585"/>
      <c r="F79" s="585"/>
    </row>
    <row r="80" spans="5:6">
      <c r="E80" s="585"/>
      <c r="F80" s="585"/>
    </row>
    <row r="81" spans="5:6">
      <c r="E81" s="585"/>
      <c r="F81" s="585"/>
    </row>
    <row r="82" spans="5:6">
      <c r="E82" s="585"/>
      <c r="F82" s="585"/>
    </row>
    <row r="83" spans="5:6">
      <c r="E83" s="585"/>
      <c r="F83" s="585"/>
    </row>
    <row r="84" spans="5:6">
      <c r="E84" s="585"/>
      <c r="F84" s="585"/>
    </row>
    <row r="85" spans="5:6">
      <c r="E85" s="585"/>
      <c r="F85" s="585"/>
    </row>
    <row r="86" spans="5:6">
      <c r="E86" s="585"/>
      <c r="F86" s="585"/>
    </row>
    <row r="87" spans="5:6">
      <c r="E87" s="585"/>
      <c r="F87" s="585"/>
    </row>
    <row r="88" spans="5:6">
      <c r="E88" s="585"/>
      <c r="F88" s="585"/>
    </row>
    <row r="89" spans="5:6">
      <c r="E89" s="585"/>
      <c r="F89" s="585"/>
    </row>
    <row r="90" spans="5:6">
      <c r="E90" s="585"/>
      <c r="F90" s="585"/>
    </row>
    <row r="91" spans="5:6">
      <c r="E91" s="585"/>
      <c r="F91" s="585"/>
    </row>
    <row r="92" spans="5:6">
      <c r="E92" s="585"/>
      <c r="F92" s="585"/>
    </row>
    <row r="93" spans="5:6">
      <c r="E93" s="585"/>
      <c r="F93" s="585"/>
    </row>
    <row r="94" spans="5:6">
      <c r="E94" s="585"/>
      <c r="F94" s="585"/>
    </row>
    <row r="95" spans="5:6">
      <c r="E95" s="585"/>
      <c r="F95" s="585"/>
    </row>
    <row r="96" spans="5:6">
      <c r="E96" s="585"/>
      <c r="F96" s="585"/>
    </row>
    <row r="97" spans="5:6">
      <c r="E97" s="585"/>
      <c r="F97" s="585"/>
    </row>
    <row r="98" spans="5:6">
      <c r="E98" s="585"/>
      <c r="F98" s="585"/>
    </row>
    <row r="99" spans="5:6">
      <c r="E99" s="585"/>
      <c r="F99" s="585"/>
    </row>
    <row r="100" spans="5:6">
      <c r="E100" s="585"/>
      <c r="F100" s="585"/>
    </row>
    <row r="101" spans="5:6">
      <c r="E101" s="585"/>
      <c r="F101" s="585"/>
    </row>
    <row r="102" spans="5:6">
      <c r="E102" s="585"/>
      <c r="F102" s="585"/>
    </row>
    <row r="103" spans="5:6">
      <c r="E103" s="585"/>
      <c r="F103" s="585"/>
    </row>
    <row r="104" spans="5:6">
      <c r="E104" s="585"/>
      <c r="F104" s="585"/>
    </row>
    <row r="105" spans="5:6">
      <c r="E105" s="585"/>
      <c r="F105" s="585"/>
    </row>
    <row r="106" spans="5:6">
      <c r="E106" s="585"/>
      <c r="F106" s="585"/>
    </row>
    <row r="107" spans="5:6">
      <c r="E107" s="585"/>
      <c r="F107" s="585"/>
    </row>
    <row r="108" spans="5:6">
      <c r="E108" s="585"/>
      <c r="F108" s="585"/>
    </row>
    <row r="109" spans="5:6">
      <c r="E109" s="585"/>
      <c r="F109" s="585"/>
    </row>
    <row r="110" spans="5:6">
      <c r="E110" s="585"/>
      <c r="F110" s="585"/>
    </row>
    <row r="111" spans="5:6">
      <c r="E111" s="585"/>
      <c r="F111" s="585"/>
    </row>
    <row r="112" spans="5:6">
      <c r="E112" s="585"/>
      <c r="F112" s="585"/>
    </row>
    <row r="113" spans="5:6">
      <c r="E113" s="585"/>
      <c r="F113" s="585"/>
    </row>
    <row r="114" spans="5:6">
      <c r="E114" s="585"/>
      <c r="F114" s="585"/>
    </row>
    <row r="115" spans="5:6">
      <c r="E115" s="585"/>
      <c r="F115" s="585"/>
    </row>
    <row r="116" spans="5:6">
      <c r="E116" s="585"/>
      <c r="F116" s="585"/>
    </row>
    <row r="117" spans="5:6">
      <c r="E117" s="585"/>
      <c r="F117" s="585"/>
    </row>
    <row r="118" spans="5:6">
      <c r="E118" s="585"/>
      <c r="F118" s="585"/>
    </row>
    <row r="119" spans="5:6">
      <c r="E119" s="585"/>
      <c r="F119" s="585"/>
    </row>
    <row r="120" spans="5:6">
      <c r="E120" s="585"/>
      <c r="F120" s="585"/>
    </row>
    <row r="121" spans="5:6">
      <c r="E121" s="585"/>
      <c r="F121" s="585"/>
    </row>
    <row r="122" spans="5:6">
      <c r="E122" s="585"/>
      <c r="F122" s="585"/>
    </row>
    <row r="123" spans="5:6">
      <c r="E123" s="585"/>
      <c r="F123" s="585"/>
    </row>
    <row r="124" spans="5:6">
      <c r="E124" s="585"/>
      <c r="F124" s="585"/>
    </row>
    <row r="125" spans="5:6">
      <c r="E125" s="585"/>
      <c r="F125" s="585"/>
    </row>
    <row r="126" spans="5:6">
      <c r="E126" s="585"/>
      <c r="F126" s="585"/>
    </row>
    <row r="127" spans="5:6">
      <c r="E127" s="585"/>
      <c r="F127" s="585"/>
    </row>
    <row r="128" spans="5:6">
      <c r="E128" s="585"/>
      <c r="F128" s="585"/>
    </row>
    <row r="129" spans="5:6">
      <c r="E129" s="585"/>
      <c r="F129" s="585"/>
    </row>
    <row r="130" spans="5:6">
      <c r="E130" s="585"/>
      <c r="F130" s="585"/>
    </row>
    <row r="131" spans="5:6">
      <c r="E131" s="585"/>
      <c r="F131" s="585"/>
    </row>
    <row r="132" spans="5:6">
      <c r="E132" s="585"/>
      <c r="F132" s="585"/>
    </row>
    <row r="133" spans="5:6">
      <c r="E133" s="585"/>
      <c r="F133" s="585"/>
    </row>
    <row r="134" spans="5:6">
      <c r="E134" s="585"/>
      <c r="F134" s="585"/>
    </row>
    <row r="135" spans="5:6">
      <c r="E135" s="585"/>
      <c r="F135" s="585"/>
    </row>
    <row r="136" spans="5:6">
      <c r="E136" s="585"/>
      <c r="F136" s="585"/>
    </row>
    <row r="137" spans="5:6">
      <c r="E137" s="585"/>
      <c r="F137" s="585"/>
    </row>
    <row r="138" spans="5:6">
      <c r="E138" s="585"/>
      <c r="F138" s="585"/>
    </row>
    <row r="139" spans="5:6">
      <c r="E139" s="585"/>
      <c r="F139" s="585"/>
    </row>
    <row r="140" spans="5:6">
      <c r="E140" s="585"/>
      <c r="F140" s="585"/>
    </row>
    <row r="141" spans="5:6">
      <c r="E141" s="585"/>
      <c r="F141" s="585"/>
    </row>
    <row r="142" spans="5:6">
      <c r="E142" s="585"/>
      <c r="F142" s="585"/>
    </row>
    <row r="143" spans="5:6">
      <c r="E143" s="585"/>
      <c r="F143" s="585"/>
    </row>
    <row r="144" spans="5:6">
      <c r="E144" s="585"/>
      <c r="F144" s="585"/>
    </row>
    <row r="145" spans="5:6">
      <c r="E145" s="585"/>
      <c r="F145" s="585"/>
    </row>
    <row r="146" spans="5:6">
      <c r="E146" s="585"/>
      <c r="F146" s="585"/>
    </row>
    <row r="147" spans="5:6">
      <c r="E147" s="585"/>
      <c r="F147" s="585"/>
    </row>
    <row r="148" spans="5:6">
      <c r="E148" s="585"/>
      <c r="F148" s="585"/>
    </row>
    <row r="149" spans="5:6">
      <c r="E149" s="585"/>
      <c r="F149" s="585"/>
    </row>
    <row r="150" spans="5:6">
      <c r="E150" s="585"/>
      <c r="F150" s="585"/>
    </row>
    <row r="151" spans="5:6">
      <c r="E151" s="585"/>
      <c r="F151" s="585"/>
    </row>
    <row r="152" spans="5:6">
      <c r="E152" s="585"/>
      <c r="F152" s="585"/>
    </row>
    <row r="153" spans="5:6">
      <c r="E153" s="585"/>
      <c r="F153" s="585"/>
    </row>
    <row r="154" spans="5:6">
      <c r="E154" s="585"/>
      <c r="F154" s="585"/>
    </row>
    <row r="155" spans="5:6">
      <c r="E155" s="585"/>
      <c r="F155" s="585"/>
    </row>
    <row r="156" spans="5:6">
      <c r="E156" s="585"/>
      <c r="F156" s="585"/>
    </row>
    <row r="157" spans="5:6">
      <c r="E157" s="585"/>
      <c r="F157" s="585"/>
    </row>
    <row r="158" spans="5:6">
      <c r="E158" s="585"/>
      <c r="F158" s="585"/>
    </row>
    <row r="159" spans="5:6">
      <c r="E159" s="585"/>
      <c r="F159" s="585"/>
    </row>
    <row r="160" spans="5:6">
      <c r="E160" s="585"/>
      <c r="F160" s="585"/>
    </row>
    <row r="161" spans="5:6">
      <c r="E161" s="585"/>
      <c r="F161" s="585"/>
    </row>
    <row r="162" spans="5:6">
      <c r="E162" s="585"/>
      <c r="F162" s="585"/>
    </row>
    <row r="163" spans="5:6">
      <c r="E163" s="585"/>
      <c r="F163" s="585"/>
    </row>
    <row r="164" spans="5:6">
      <c r="E164" s="585"/>
      <c r="F164" s="585"/>
    </row>
    <row r="165" spans="5:6">
      <c r="E165" s="585"/>
      <c r="F165" s="585"/>
    </row>
    <row r="166" spans="5:6">
      <c r="E166" s="585"/>
      <c r="F166" s="585"/>
    </row>
    <row r="167" spans="5:6">
      <c r="E167" s="585"/>
      <c r="F167" s="585"/>
    </row>
    <row r="168" spans="5:6">
      <c r="E168" s="585"/>
      <c r="F168" s="585"/>
    </row>
    <row r="169" spans="5:6">
      <c r="E169" s="585"/>
      <c r="F169" s="585"/>
    </row>
    <row r="170" spans="5:6">
      <c r="E170" s="585"/>
      <c r="F170" s="585"/>
    </row>
    <row r="171" spans="5:6">
      <c r="E171" s="585"/>
      <c r="F171" s="585"/>
    </row>
    <row r="172" spans="5:6">
      <c r="E172" s="585"/>
      <c r="F172" s="585"/>
    </row>
    <row r="173" spans="5:6">
      <c r="E173" s="585"/>
      <c r="F173" s="585"/>
    </row>
    <row r="174" spans="5:6">
      <c r="E174" s="585"/>
      <c r="F174" s="585"/>
    </row>
    <row r="175" spans="5:6">
      <c r="E175" s="585"/>
      <c r="F175" s="585"/>
    </row>
    <row r="176" spans="5:6">
      <c r="E176" s="585"/>
      <c r="F176" s="585"/>
    </row>
    <row r="177" spans="5:6">
      <c r="E177" s="585"/>
      <c r="F177" s="585"/>
    </row>
    <row r="178" spans="5:6">
      <c r="E178" s="585"/>
      <c r="F178" s="585"/>
    </row>
    <row r="179" spans="5:6">
      <c r="E179" s="585"/>
      <c r="F179" s="585"/>
    </row>
    <row r="180" spans="5:6">
      <c r="E180" s="585"/>
      <c r="F180" s="585"/>
    </row>
    <row r="181" spans="5:6">
      <c r="E181" s="585"/>
      <c r="F181" s="585"/>
    </row>
    <row r="182" spans="5:6">
      <c r="E182" s="585"/>
      <c r="F182" s="585"/>
    </row>
    <row r="183" spans="5:6">
      <c r="E183" s="585"/>
      <c r="F183" s="585"/>
    </row>
    <row r="184" spans="5:6">
      <c r="E184" s="585"/>
      <c r="F184" s="585"/>
    </row>
    <row r="185" spans="5:6">
      <c r="E185" s="585"/>
      <c r="F185" s="585"/>
    </row>
    <row r="186" spans="5:6">
      <c r="E186" s="585"/>
      <c r="F186" s="585"/>
    </row>
    <row r="187" spans="5:6">
      <c r="E187" s="585"/>
      <c r="F187" s="585"/>
    </row>
    <row r="188" spans="5:6">
      <c r="E188" s="585"/>
      <c r="F188" s="585"/>
    </row>
    <row r="189" spans="5:6">
      <c r="E189" s="585"/>
      <c r="F189" s="585"/>
    </row>
    <row r="190" spans="5:6">
      <c r="E190" s="585"/>
      <c r="F190" s="585"/>
    </row>
    <row r="191" spans="5:6">
      <c r="E191" s="585"/>
      <c r="F191" s="585"/>
    </row>
    <row r="192" spans="5:6">
      <c r="E192" s="585"/>
      <c r="F192" s="585"/>
    </row>
    <row r="193" spans="5:6">
      <c r="E193" s="585"/>
      <c r="F193" s="585"/>
    </row>
    <row r="194" spans="5:6">
      <c r="E194" s="585"/>
      <c r="F194" s="585"/>
    </row>
    <row r="195" spans="5:6">
      <c r="E195" s="585"/>
      <c r="F195" s="585"/>
    </row>
    <row r="196" spans="5:6">
      <c r="E196" s="585"/>
      <c r="F196" s="585"/>
    </row>
    <row r="197" spans="5:6">
      <c r="E197" s="585"/>
      <c r="F197" s="585"/>
    </row>
    <row r="198" spans="5:6">
      <c r="E198" s="585"/>
      <c r="F198" s="585"/>
    </row>
    <row r="199" spans="5:6">
      <c r="E199" s="585"/>
      <c r="F199" s="585"/>
    </row>
    <row r="200" spans="5:6">
      <c r="E200" s="585"/>
      <c r="F200" s="585"/>
    </row>
    <row r="201" spans="5:6">
      <c r="E201" s="585"/>
      <c r="F201" s="585"/>
    </row>
    <row r="202" spans="5:6">
      <c r="E202" s="585"/>
      <c r="F202" s="585"/>
    </row>
    <row r="203" spans="5:6">
      <c r="E203" s="585"/>
      <c r="F203" s="585"/>
    </row>
    <row r="204" spans="5:6">
      <c r="E204" s="585"/>
      <c r="F204" s="585"/>
    </row>
    <row r="205" spans="5:6">
      <c r="E205" s="585"/>
      <c r="F205" s="585"/>
    </row>
    <row r="206" spans="5:6">
      <c r="E206" s="585"/>
      <c r="F206" s="585"/>
    </row>
    <row r="207" spans="5:6">
      <c r="E207" s="585"/>
      <c r="F207" s="585"/>
    </row>
    <row r="208" spans="5:6">
      <c r="E208" s="585"/>
      <c r="F208" s="585"/>
    </row>
    <row r="209" spans="5:6">
      <c r="E209" s="585"/>
      <c r="F209" s="585"/>
    </row>
    <row r="210" spans="5:6">
      <c r="E210" s="585"/>
      <c r="F210" s="585"/>
    </row>
    <row r="211" spans="5:6">
      <c r="E211" s="585"/>
      <c r="F211" s="585"/>
    </row>
    <row r="212" spans="5:6">
      <c r="E212" s="585"/>
      <c r="F212" s="585"/>
    </row>
    <row r="213" spans="5:6">
      <c r="E213" s="585"/>
      <c r="F213" s="585"/>
    </row>
  </sheetData>
  <mergeCells count="19">
    <mergeCell ref="Q3:S3"/>
    <mergeCell ref="T3:T4"/>
    <mergeCell ref="A2:T2"/>
    <mergeCell ref="M3:M4"/>
    <mergeCell ref="N3:N4"/>
    <mergeCell ref="O3:O4"/>
    <mergeCell ref="P3:P4"/>
    <mergeCell ref="L24:M24"/>
    <mergeCell ref="A26:A27"/>
    <mergeCell ref="B26:B27"/>
    <mergeCell ref="H3:H4"/>
    <mergeCell ref="A3:A4"/>
    <mergeCell ref="B3:E3"/>
    <mergeCell ref="F3:F4"/>
    <mergeCell ref="G3:G4"/>
    <mergeCell ref="I3:I4"/>
    <mergeCell ref="J3:J4"/>
    <mergeCell ref="K3:K4"/>
    <mergeCell ref="L3:L4"/>
  </mergeCells>
  <phoneticPr fontId="2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26"/>
  <sheetViews>
    <sheetView workbookViewId="0">
      <selection activeCell="J9" sqref="J9"/>
    </sheetView>
  </sheetViews>
  <sheetFormatPr defaultRowHeight="25.5"/>
  <cols>
    <col min="1" max="1" width="6.5" style="708" customWidth="1"/>
    <col min="2" max="2" width="4.125" style="49" customWidth="1"/>
    <col min="3" max="3" width="5.25" style="49" customWidth="1"/>
    <col min="4" max="4" width="8.375" style="49" customWidth="1"/>
    <col min="5" max="5" width="8.125" style="49" customWidth="1"/>
    <col min="6" max="6" width="4.625" style="49" customWidth="1"/>
    <col min="7" max="7" width="8.5" style="49" customWidth="1"/>
    <col min="8" max="8" width="8.25" style="49" customWidth="1"/>
    <col min="9" max="9" width="5.375" style="49" customWidth="1"/>
    <col min="10" max="10" width="8.875" style="49" customWidth="1"/>
    <col min="11" max="11" width="8.375" style="49" customWidth="1"/>
    <col min="12" max="12" width="4.375" style="49" customWidth="1"/>
    <col min="13" max="13" width="8.25" style="49" customWidth="1"/>
    <col min="14" max="14" width="8.375" style="709" customWidth="1"/>
    <col min="15" max="15" width="4.125" style="49" customWidth="1"/>
    <col min="16" max="16" width="6.625" style="49" customWidth="1"/>
    <col min="17" max="17" width="8" style="49" customWidth="1"/>
    <col min="18" max="18" width="4.125" style="49" customWidth="1"/>
    <col min="19" max="20" width="6.5" style="49" customWidth="1"/>
    <col min="21" max="21" width="4.125" style="49" customWidth="1"/>
    <col min="22" max="22" width="5" style="49" customWidth="1"/>
    <col min="23" max="23" width="5.25" style="49" customWidth="1"/>
    <col min="24" max="24" width="4.125" style="49" customWidth="1"/>
    <col min="25" max="25" width="6.75" style="49" customWidth="1"/>
    <col min="26" max="26" width="5.375" style="49" customWidth="1"/>
    <col min="27" max="27" width="5.375" style="49" hidden="1" customWidth="1"/>
    <col min="28" max="28" width="6.75" style="49" customWidth="1"/>
    <col min="29" max="29" width="7.375" style="49" customWidth="1"/>
    <col min="30" max="31" width="6" style="49" hidden="1" customWidth="1"/>
    <col min="32" max="32" width="6.375" style="49" customWidth="1"/>
    <col min="33" max="33" width="6.875" style="49" customWidth="1"/>
    <col min="34" max="35" width="10.875" style="49" customWidth="1"/>
    <col min="36" max="36" width="12.875" style="49" customWidth="1"/>
    <col min="37" max="37" width="13.5" style="49" customWidth="1"/>
    <col min="38" max="16384" width="9" style="49"/>
  </cols>
  <sheetData>
    <row r="1" spans="1:72" s="664" customFormat="1" ht="43.5" customHeight="1" thickBot="1">
      <c r="A1" s="663" t="s">
        <v>461</v>
      </c>
      <c r="B1" s="663"/>
      <c r="C1" s="663"/>
      <c r="D1" s="663"/>
      <c r="E1" s="663"/>
      <c r="F1" s="663"/>
      <c r="G1" s="663"/>
      <c r="H1" s="663"/>
      <c r="I1" s="663"/>
      <c r="J1" s="663"/>
      <c r="K1" s="663"/>
      <c r="L1" s="663"/>
      <c r="M1" s="663"/>
      <c r="N1" s="663"/>
      <c r="O1" s="663"/>
      <c r="P1" s="663"/>
      <c r="Q1" s="663"/>
      <c r="R1" s="663"/>
      <c r="S1" s="663"/>
      <c r="T1" s="663"/>
      <c r="U1" s="663"/>
      <c r="V1" s="663"/>
      <c r="W1" s="663"/>
      <c r="X1" s="663"/>
      <c r="Y1" s="663"/>
      <c r="Z1" s="663"/>
      <c r="AA1" s="663"/>
      <c r="AB1" s="663"/>
      <c r="AC1" s="663"/>
      <c r="AD1" s="663"/>
      <c r="AE1" s="663"/>
      <c r="AF1" s="663"/>
      <c r="AG1" s="663"/>
      <c r="AH1" s="663"/>
      <c r="AI1" s="663"/>
    </row>
    <row r="2" spans="1:72" s="675" customFormat="1" ht="45.75" customHeight="1">
      <c r="A2" s="665" t="s">
        <v>21</v>
      </c>
      <c r="B2" s="666" t="s">
        <v>462</v>
      </c>
      <c r="C2" s="667" t="s">
        <v>463</v>
      </c>
      <c r="D2" s="667"/>
      <c r="E2" s="667"/>
      <c r="F2" s="668" t="s">
        <v>464</v>
      </c>
      <c r="G2" s="669"/>
      <c r="H2" s="670"/>
      <c r="I2" s="668" t="s">
        <v>465</v>
      </c>
      <c r="J2" s="669"/>
      <c r="K2" s="670"/>
      <c r="L2" s="667" t="s">
        <v>418</v>
      </c>
      <c r="M2" s="667"/>
      <c r="N2" s="667"/>
      <c r="O2" s="668" t="s">
        <v>466</v>
      </c>
      <c r="P2" s="669"/>
      <c r="Q2" s="670"/>
      <c r="R2" s="668" t="s">
        <v>467</v>
      </c>
      <c r="S2" s="669"/>
      <c r="T2" s="669"/>
      <c r="U2" s="668" t="s">
        <v>29</v>
      </c>
      <c r="V2" s="669"/>
      <c r="W2" s="670"/>
      <c r="X2" s="668" t="s">
        <v>28</v>
      </c>
      <c r="Y2" s="669"/>
      <c r="Z2" s="670"/>
      <c r="AA2" s="668" t="s">
        <v>419</v>
      </c>
      <c r="AB2" s="669"/>
      <c r="AC2" s="670"/>
      <c r="AD2" s="671" t="s">
        <v>58</v>
      </c>
      <c r="AE2" s="672"/>
      <c r="AF2" s="673"/>
      <c r="AG2" s="669" t="s">
        <v>426</v>
      </c>
      <c r="AH2" s="669"/>
      <c r="AI2" s="674"/>
    </row>
    <row r="3" spans="1:72" s="68" customFormat="1" ht="28.5" customHeight="1">
      <c r="A3" s="676"/>
      <c r="B3" s="677" t="s">
        <v>468</v>
      </c>
      <c r="C3" s="600" t="s">
        <v>469</v>
      </c>
      <c r="D3" s="600" t="s">
        <v>38</v>
      </c>
      <c r="E3" s="600" t="s">
        <v>97</v>
      </c>
      <c r="F3" s="600" t="s">
        <v>469</v>
      </c>
      <c r="G3" s="600" t="s">
        <v>38</v>
      </c>
      <c r="H3" s="600" t="s">
        <v>97</v>
      </c>
      <c r="I3" s="600" t="s">
        <v>469</v>
      </c>
      <c r="J3" s="600" t="s">
        <v>38</v>
      </c>
      <c r="K3" s="600" t="s">
        <v>97</v>
      </c>
      <c r="L3" s="600" t="s">
        <v>469</v>
      </c>
      <c r="M3" s="600" t="s">
        <v>38</v>
      </c>
      <c r="N3" s="678" t="s">
        <v>97</v>
      </c>
      <c r="O3" s="600" t="s">
        <v>469</v>
      </c>
      <c r="P3" s="600" t="s">
        <v>38</v>
      </c>
      <c r="Q3" s="600" t="s">
        <v>97</v>
      </c>
      <c r="R3" s="600" t="s">
        <v>469</v>
      </c>
      <c r="S3" s="600" t="s">
        <v>38</v>
      </c>
      <c r="T3" s="600" t="s">
        <v>97</v>
      </c>
      <c r="U3" s="600" t="s">
        <v>469</v>
      </c>
      <c r="V3" s="600" t="s">
        <v>38</v>
      </c>
      <c r="W3" s="600" t="s">
        <v>97</v>
      </c>
      <c r="X3" s="600" t="s">
        <v>469</v>
      </c>
      <c r="Y3" s="679" t="s">
        <v>38</v>
      </c>
      <c r="Z3" s="679" t="s">
        <v>97</v>
      </c>
      <c r="AA3" s="600" t="s">
        <v>469</v>
      </c>
      <c r="AB3" s="600" t="s">
        <v>38</v>
      </c>
      <c r="AC3" s="600" t="s">
        <v>97</v>
      </c>
      <c r="AD3" s="600" t="s">
        <v>469</v>
      </c>
      <c r="AE3" s="600" t="s">
        <v>38</v>
      </c>
      <c r="AF3" s="600" t="s">
        <v>97</v>
      </c>
      <c r="AG3" s="680" t="s">
        <v>469</v>
      </c>
      <c r="AH3" s="600" t="s">
        <v>38</v>
      </c>
      <c r="AI3" s="681" t="s">
        <v>97</v>
      </c>
    </row>
    <row r="4" spans="1:72" s="689" customFormat="1" ht="42" customHeight="1">
      <c r="A4" s="682" t="s">
        <v>470</v>
      </c>
      <c r="B4" s="683" ph="1"/>
      <c r="C4" s="684"/>
      <c r="D4" s="685" ph="1"/>
      <c r="E4" s="685"/>
      <c r="F4" s="685" ph="1"/>
      <c r="G4" s="685" ph="1"/>
      <c r="H4" s="685" ph="1"/>
      <c r="I4" s="685" ph="1"/>
      <c r="J4" s="686" ph="1"/>
      <c r="K4" s="686" ph="1"/>
      <c r="L4" s="685" ph="1"/>
      <c r="M4" s="686" ph="1"/>
      <c r="N4" s="686" ph="1"/>
      <c r="O4" s="685" ph="1"/>
      <c r="P4" s="685" ph="1"/>
      <c r="Q4" s="685" ph="1"/>
      <c r="R4" s="685" ph="1"/>
      <c r="S4" s="685" ph="1"/>
      <c r="T4" s="685" ph="1"/>
      <c r="U4" s="685" ph="1"/>
      <c r="V4" s="685" ph="1"/>
      <c r="W4" s="685" ph="1"/>
      <c r="X4" s="685" ph="1"/>
      <c r="Y4" s="685" ph="1"/>
      <c r="Z4" s="685" ph="1"/>
      <c r="AA4" s="685" ph="1"/>
      <c r="AB4" s="685" ph="1"/>
      <c r="AC4" s="685" ph="1"/>
      <c r="AD4" s="684" ph="1"/>
      <c r="AE4" s="684" ph="1"/>
      <c r="AF4" s="684" ph="1"/>
      <c r="AG4" s="683"/>
      <c r="AH4" s="687"/>
      <c r="AI4" s="688"/>
      <c r="AJ4" s="689">
        <f>AH4+AI4</f>
        <v>0</v>
      </c>
      <c r="AP4" s="689" ph="1"/>
      <c r="AR4" s="689" ph="1"/>
      <c r="AT4" s="689" ph="1"/>
      <c r="AU4" s="689" ph="1"/>
      <c r="AV4" s="689" ph="1"/>
      <c r="AW4" s="689" ph="1"/>
      <c r="AX4" s="689" ph="1"/>
      <c r="AY4" s="689" ph="1"/>
      <c r="AZ4" s="689" ph="1"/>
      <c r="BA4" s="689" ph="1"/>
      <c r="BB4" s="689" ph="1"/>
      <c r="BC4" s="689" ph="1"/>
      <c r="BD4" s="689" ph="1"/>
      <c r="BE4" s="689" ph="1"/>
      <c r="BF4" s="689" ph="1"/>
      <c r="BG4" s="689" ph="1"/>
      <c r="BH4" s="689" ph="1"/>
      <c r="BI4" s="689" ph="1"/>
      <c r="BJ4" s="689" ph="1"/>
      <c r="BK4" s="689" ph="1"/>
      <c r="BL4" s="689" ph="1"/>
      <c r="BM4" s="689" ph="1"/>
      <c r="BN4" s="689" ph="1"/>
      <c r="BO4" s="689" ph="1"/>
      <c r="BP4" s="689" ph="1"/>
      <c r="BQ4" s="689" ph="1"/>
      <c r="BR4" s="689" ph="1"/>
      <c r="BS4" s="689" ph="1"/>
      <c r="BT4" s="689" ph="1"/>
    </row>
    <row r="5" spans="1:72" s="689" customFormat="1" ht="42" customHeight="1">
      <c r="A5" s="682" t="s">
        <v>471</v>
      </c>
      <c r="B5" s="683" ph="1"/>
      <c r="C5" s="684"/>
      <c r="D5" s="685" ph="1"/>
      <c r="E5" s="685" ph="1"/>
      <c r="F5" s="685" ph="1"/>
      <c r="G5" s="685" ph="1"/>
      <c r="H5" s="685" ph="1"/>
      <c r="I5" s="685" ph="1"/>
      <c r="J5" s="686" ph="1"/>
      <c r="K5" s="686" ph="1"/>
      <c r="L5" s="685" ph="1"/>
      <c r="M5" s="686" ph="1"/>
      <c r="N5" s="686" ph="1"/>
      <c r="O5" s="685" ph="1"/>
      <c r="P5" s="685" ph="1"/>
      <c r="Q5" s="685"/>
      <c r="R5" s="685" ph="1"/>
      <c r="S5" s="685" ph="1"/>
      <c r="T5" s="685" ph="1"/>
      <c r="U5" s="685" ph="1"/>
      <c r="V5" s="685" ph="1"/>
      <c r="W5" s="685" ph="1"/>
      <c r="X5" s="685" ph="1"/>
      <c r="Y5" s="685" ph="1"/>
      <c r="Z5" s="685" ph="1"/>
      <c r="AA5" s="685" ph="1"/>
      <c r="AB5" s="685" ph="1"/>
      <c r="AC5" s="685" ph="1"/>
      <c r="AD5" s="684" ph="1"/>
      <c r="AE5" s="684" ph="1"/>
      <c r="AF5" s="685" ph="1"/>
      <c r="AG5" s="683"/>
      <c r="AH5" s="687"/>
      <c r="AI5" s="688"/>
      <c r="AJ5" s="689">
        <f t="shared" ref="AJ5:AJ19" si="0">AH5+AI5</f>
        <v>0</v>
      </c>
      <c r="AP5" s="689" ph="1"/>
      <c r="AR5" s="689" ph="1"/>
      <c r="AT5" s="689" ph="1"/>
      <c r="AU5" s="689" ph="1"/>
      <c r="AV5" s="689" ph="1"/>
      <c r="AW5" s="689" ph="1"/>
      <c r="AX5" s="689" ph="1"/>
      <c r="AY5" s="689" ph="1"/>
      <c r="AZ5" s="689" ph="1"/>
      <c r="BA5" s="689" ph="1"/>
      <c r="BB5" s="689" ph="1"/>
      <c r="BC5" s="689" ph="1"/>
      <c r="BD5" s="689" ph="1"/>
      <c r="BE5" s="689" ph="1"/>
      <c r="BF5" s="689" ph="1"/>
      <c r="BG5" s="689" ph="1"/>
      <c r="BH5" s="689" ph="1"/>
      <c r="BI5" s="689" ph="1"/>
      <c r="BJ5" s="689" ph="1"/>
      <c r="BK5" s="689" ph="1"/>
      <c r="BL5" s="689" ph="1"/>
      <c r="BM5" s="689" ph="1"/>
      <c r="BN5" s="689" ph="1"/>
      <c r="BO5" s="689" ph="1"/>
      <c r="BP5" s="689" ph="1"/>
      <c r="BQ5" s="689" ph="1"/>
      <c r="BR5" s="689" ph="1"/>
      <c r="BS5" s="689" ph="1"/>
      <c r="BT5" s="689" ph="1"/>
    </row>
    <row r="6" spans="1:72" s="689" customFormat="1" ht="34.5" customHeight="1">
      <c r="A6" s="682" t="s">
        <v>472</v>
      </c>
      <c r="B6" s="683" ph="1"/>
      <c r="C6" s="684" ph="1"/>
      <c r="D6" s="685" ph="1"/>
      <c r="E6" s="685" ph="1"/>
      <c r="F6" s="685" ph="1"/>
      <c r="G6" s="685" ph="1"/>
      <c r="H6" s="685" ph="1"/>
      <c r="I6" s="685" ph="1"/>
      <c r="J6" s="686" ph="1"/>
      <c r="K6" s="686" ph="1"/>
      <c r="L6" s="685" ph="1"/>
      <c r="M6" s="686" ph="1"/>
      <c r="N6" s="686" ph="1"/>
      <c r="O6" s="685" ph="1"/>
      <c r="P6" s="685" ph="1"/>
      <c r="Q6" s="685" ph="1"/>
      <c r="R6" s="685" ph="1"/>
      <c r="S6" s="685" ph="1"/>
      <c r="T6" s="685" ph="1"/>
      <c r="U6" s="685" ph="1"/>
      <c r="V6" s="685" ph="1"/>
      <c r="W6" s="685" ph="1"/>
      <c r="X6" s="685" ph="1"/>
      <c r="Y6" s="685" ph="1"/>
      <c r="Z6" s="685" ph="1"/>
      <c r="AA6" s="685" ph="1"/>
      <c r="AB6" s="685" ph="1"/>
      <c r="AC6" s="685" ph="1"/>
      <c r="AD6" s="684" ph="1"/>
      <c r="AE6" s="684" ph="1"/>
      <c r="AF6" s="685" ph="1"/>
      <c r="AG6" s="683"/>
      <c r="AH6" s="687"/>
      <c r="AI6" s="688"/>
      <c r="AJ6" s="689">
        <f t="shared" si="0"/>
        <v>0</v>
      </c>
      <c r="AP6" s="689" ph="1"/>
      <c r="AR6" s="689" ph="1"/>
      <c r="AT6" s="689" ph="1"/>
      <c r="AU6" s="689" ph="1"/>
      <c r="AV6" s="689" ph="1"/>
      <c r="AW6" s="689" ph="1"/>
      <c r="AX6" s="689" ph="1"/>
      <c r="AY6" s="689" ph="1"/>
      <c r="AZ6" s="689" ph="1"/>
      <c r="BA6" s="689" ph="1"/>
      <c r="BB6" s="689" ph="1"/>
      <c r="BC6" s="689" ph="1"/>
      <c r="BD6" s="689" ph="1"/>
      <c r="BE6" s="689" ph="1"/>
      <c r="BF6" s="689" ph="1"/>
      <c r="BG6" s="689" ph="1"/>
      <c r="BH6" s="689" ph="1"/>
      <c r="BI6" s="689" ph="1"/>
      <c r="BJ6" s="689" ph="1"/>
      <c r="BK6" s="689" ph="1"/>
      <c r="BL6" s="689" ph="1"/>
      <c r="BM6" s="689" ph="1"/>
      <c r="BN6" s="689" ph="1"/>
      <c r="BO6" s="689" ph="1"/>
      <c r="BP6" s="689" ph="1"/>
      <c r="BQ6" s="689" ph="1"/>
      <c r="BR6" s="689" ph="1"/>
      <c r="BS6" s="689" ph="1"/>
      <c r="BT6" s="689" ph="1"/>
    </row>
    <row r="7" spans="1:72" ht="42" customHeight="1">
      <c r="A7" s="682" t="s">
        <v>473</v>
      </c>
      <c r="B7" s="683" ph="1"/>
      <c r="C7" s="684"/>
      <c r="D7" s="685" ph="1"/>
      <c r="E7" s="685"/>
      <c r="F7" s="685" ph="1"/>
      <c r="G7" s="685" ph="1"/>
      <c r="H7" s="685" ph="1"/>
      <c r="I7" s="685" ph="1"/>
      <c r="J7" s="686" ph="1"/>
      <c r="K7" s="686" ph="1"/>
      <c r="L7" s="685" ph="1"/>
      <c r="M7" s="686" ph="1"/>
      <c r="N7" s="686" ph="1"/>
      <c r="O7" s="685" ph="1"/>
      <c r="P7" s="685" ph="1"/>
      <c r="Q7" s="685" ph="1"/>
      <c r="R7" s="685" ph="1"/>
      <c r="S7" s="685" ph="1"/>
      <c r="T7" s="685" ph="1"/>
      <c r="U7" s="685" ph="1"/>
      <c r="V7" s="685" ph="1"/>
      <c r="W7" s="685" ph="1"/>
      <c r="X7" s="685" ph="1"/>
      <c r="Y7" s="685" ph="1"/>
      <c r="Z7" s="685" ph="1"/>
      <c r="AA7" s="685" ph="1"/>
      <c r="AB7" s="685" ph="1"/>
      <c r="AC7" s="685" ph="1"/>
      <c r="AD7" s="684" ph="1"/>
      <c r="AE7" s="684" ph="1"/>
      <c r="AF7" s="685" ph="1"/>
      <c r="AG7" s="683"/>
      <c r="AH7" s="687"/>
      <c r="AI7" s="688"/>
      <c r="AJ7" s="689">
        <f t="shared" si="0"/>
        <v>0</v>
      </c>
      <c r="AP7" s="49" ph="1"/>
      <c r="AT7" s="49" ph="1"/>
      <c r="AU7" s="49" ph="1"/>
      <c r="AW7" s="49" ph="1"/>
      <c r="AX7" s="49" ph="1"/>
      <c r="AY7" s="49" ph="1"/>
      <c r="AZ7" s="49" ph="1"/>
      <c r="BA7" s="49" ph="1"/>
      <c r="BB7" s="49" ph="1"/>
      <c r="BC7" s="49" ph="1"/>
      <c r="BD7" s="49" ph="1"/>
      <c r="BE7" s="49" ph="1"/>
      <c r="BF7" s="49" ph="1"/>
      <c r="BG7" s="49" ph="1"/>
      <c r="BH7" s="49" ph="1"/>
      <c r="BI7" s="49" ph="1"/>
      <c r="BJ7" s="49" ph="1"/>
      <c r="BK7" s="49" ph="1"/>
      <c r="BL7" s="49" ph="1"/>
      <c r="BM7" s="49" ph="1"/>
      <c r="BN7" s="49" ph="1"/>
      <c r="BO7" s="49" ph="1"/>
      <c r="BP7" s="49" ph="1"/>
      <c r="BQ7" s="49" ph="1"/>
      <c r="BR7" s="49" ph="1"/>
      <c r="BS7" s="49" ph="1"/>
    </row>
    <row r="8" spans="1:72" ht="42" customHeight="1">
      <c r="A8" s="682" t="s">
        <v>474</v>
      </c>
      <c r="B8" s="683" ph="1"/>
      <c r="C8" s="684"/>
      <c r="D8" s="685" ph="1"/>
      <c r="E8" s="685"/>
      <c r="F8" s="685" ph="1"/>
      <c r="G8" s="685" ph="1"/>
      <c r="H8" s="685" ph="1"/>
      <c r="I8" s="685" ph="1"/>
      <c r="J8" s="686" ph="1"/>
      <c r="K8" s="686" ph="1"/>
      <c r="L8" s="685" ph="1"/>
      <c r="M8" s="686" ph="1"/>
      <c r="N8" s="686" ph="1"/>
      <c r="O8" s="685"/>
      <c r="P8" s="685"/>
      <c r="Q8" s="685"/>
      <c r="R8" s="685" ph="1"/>
      <c r="S8" s="685" ph="1"/>
      <c r="T8" s="685" ph="1"/>
      <c r="U8" s="685" ph="1"/>
      <c r="V8" s="685" ph="1"/>
      <c r="W8" s="685" ph="1"/>
      <c r="X8" s="685" ph="1"/>
      <c r="Y8" s="685" ph="1"/>
      <c r="Z8" s="685" ph="1"/>
      <c r="AA8" s="685" ph="1"/>
      <c r="AB8" s="685" ph="1"/>
      <c r="AC8" s="685" ph="1"/>
      <c r="AD8" s="684" ph="1"/>
      <c r="AE8" s="684" ph="1"/>
      <c r="AF8" s="685" ph="1"/>
      <c r="AG8" s="683"/>
      <c r="AH8" s="687"/>
      <c r="AI8" s="688"/>
      <c r="AJ8" s="689">
        <f t="shared" si="0"/>
        <v>0</v>
      </c>
      <c r="AP8" s="49" ph="1"/>
      <c r="AT8" s="49" ph="1"/>
      <c r="AU8" s="49" ph="1"/>
      <c r="AV8" s="49" ph="1"/>
      <c r="AW8" s="49" ph="1"/>
      <c r="AX8" s="49" ph="1"/>
      <c r="AY8" s="49" ph="1"/>
      <c r="AZ8" s="49" ph="1"/>
      <c r="BA8" s="49" ph="1"/>
      <c r="BB8" s="49" ph="1"/>
      <c r="BC8" s="49" ph="1"/>
      <c r="BD8" s="49" ph="1"/>
      <c r="BE8" s="49" ph="1"/>
      <c r="BF8" s="49" ph="1"/>
      <c r="BI8" s="49" ph="1"/>
      <c r="BJ8" s="49" ph="1"/>
      <c r="BK8" s="49" ph="1"/>
      <c r="BL8" s="49" ph="1"/>
      <c r="BM8" s="49" ph="1"/>
      <c r="BN8" s="49" ph="1"/>
      <c r="BO8" s="49" ph="1"/>
      <c r="BP8" s="49" ph="1"/>
      <c r="BQ8" s="49" ph="1"/>
      <c r="BR8" s="49" ph="1"/>
      <c r="BS8" s="49" ph="1"/>
      <c r="BT8" s="49" ph="1"/>
    </row>
    <row r="9" spans="1:72" ht="42" customHeight="1">
      <c r="A9" s="682" t="s">
        <v>475</v>
      </c>
      <c r="B9" s="683" ph="1"/>
      <c r="C9" s="684"/>
      <c r="D9" s="685" ph="1"/>
      <c r="E9" s="685"/>
      <c r="F9" s="685" ph="1"/>
      <c r="G9" s="685" ph="1"/>
      <c r="H9" s="685" ph="1"/>
      <c r="I9" s="685" ph="1"/>
      <c r="J9" s="686" ph="1"/>
      <c r="K9" s="686" ph="1"/>
      <c r="L9" s="685" ph="1"/>
      <c r="M9" s="686" ph="1"/>
      <c r="N9" s="686" ph="1"/>
      <c r="O9" s="685" ph="1"/>
      <c r="P9" s="685" ph="1"/>
      <c r="Q9" s="685" ph="1"/>
      <c r="R9" s="685" ph="1"/>
      <c r="S9" s="685" ph="1"/>
      <c r="T9" s="685" ph="1"/>
      <c r="U9" s="685" ph="1"/>
      <c r="V9" s="685" ph="1"/>
      <c r="W9" s="685" ph="1"/>
      <c r="X9" s="685" ph="1"/>
      <c r="Y9" s="685" ph="1"/>
      <c r="Z9" s="685" ph="1"/>
      <c r="AA9" s="685" ph="1"/>
      <c r="AB9" s="685" ph="1"/>
      <c r="AC9" s="685" ph="1"/>
      <c r="AD9" s="684" ph="1"/>
      <c r="AE9" s="684" ph="1"/>
      <c r="AF9" s="685" ph="1"/>
      <c r="AG9" s="683"/>
      <c r="AH9" s="687"/>
      <c r="AI9" s="688"/>
      <c r="AJ9" s="689">
        <f t="shared" si="0"/>
        <v>0</v>
      </c>
      <c r="AP9" s="49" ph="1"/>
      <c r="AT9" s="49" ph="1"/>
      <c r="AU9" s="49" ph="1"/>
      <c r="AV9" s="49" ph="1"/>
      <c r="AW9" s="49" ph="1"/>
      <c r="AX9" s="49" ph="1"/>
      <c r="AY9" s="49" ph="1"/>
      <c r="AZ9" s="49" ph="1"/>
      <c r="BA9" s="49" ph="1"/>
      <c r="BB9" s="49" ph="1"/>
      <c r="BC9" s="49" ph="1"/>
      <c r="BD9" s="49" ph="1"/>
      <c r="BE9" s="49" ph="1"/>
      <c r="BF9" s="49" ph="1"/>
      <c r="BG9" s="49" ph="1"/>
      <c r="BH9" s="49" ph="1"/>
      <c r="BI9" s="49" ph="1"/>
      <c r="BJ9" s="49" ph="1"/>
      <c r="BK9" s="49" ph="1"/>
      <c r="BL9" s="49" ph="1"/>
      <c r="BM9" s="49" ph="1"/>
      <c r="BN9" s="49" ph="1"/>
      <c r="BO9" s="49" ph="1"/>
      <c r="BP9" s="49" ph="1"/>
      <c r="BQ9" s="49" ph="1"/>
      <c r="BR9" s="49" ph="1"/>
      <c r="BS9" s="49" ph="1"/>
      <c r="BT9" s="49" ph="1"/>
    </row>
    <row r="10" spans="1:72" ht="42" customHeight="1">
      <c r="A10" s="682" t="s">
        <v>476</v>
      </c>
      <c r="B10" s="683" ph="1"/>
      <c r="C10" s="684"/>
      <c r="D10" s="685" ph="1"/>
      <c r="E10" s="685"/>
      <c r="F10" s="685" ph="1"/>
      <c r="G10" s="685" ph="1"/>
      <c r="H10" s="685" ph="1"/>
      <c r="I10" s="685" ph="1"/>
      <c r="J10" s="686" ph="1"/>
      <c r="K10" s="686" ph="1"/>
      <c r="L10" s="685" ph="1"/>
      <c r="M10" s="686" ph="1"/>
      <c r="N10" s="686" ph="1"/>
      <c r="O10" s="685"/>
      <c r="P10" s="685"/>
      <c r="Q10" s="685"/>
      <c r="R10" s="685" ph="1"/>
      <c r="S10" s="685" ph="1"/>
      <c r="T10" s="685" ph="1"/>
      <c r="U10" s="685" ph="1"/>
      <c r="V10" s="685" ph="1"/>
      <c r="W10" s="685" ph="1"/>
      <c r="X10" s="685" ph="1"/>
      <c r="Y10" s="685" ph="1"/>
      <c r="Z10" s="685" ph="1"/>
      <c r="AA10" s="685" ph="1"/>
      <c r="AB10" s="685" ph="1"/>
      <c r="AC10" s="685" ph="1"/>
      <c r="AD10" s="684" ph="1"/>
      <c r="AE10" s="684" ph="1"/>
      <c r="AF10" s="685" ph="1"/>
      <c r="AG10" s="683"/>
      <c r="AH10" s="687"/>
      <c r="AI10" s="688"/>
      <c r="AJ10" s="689">
        <f t="shared" si="0"/>
        <v>0</v>
      </c>
      <c r="AP10" s="49" ph="1"/>
      <c r="AT10" s="49" ph="1"/>
      <c r="AW10" s="49" ph="1"/>
      <c r="AX10" s="49" ph="1"/>
      <c r="AY10" s="49" ph="1"/>
      <c r="AZ10" s="49" ph="1"/>
      <c r="BA10" s="49" ph="1"/>
      <c r="BB10" s="49" ph="1"/>
      <c r="BC10" s="49" ph="1"/>
      <c r="BD10" s="49" ph="1"/>
      <c r="BE10" s="49" ph="1"/>
      <c r="BF10" s="49" ph="1"/>
      <c r="BG10" s="49" ph="1"/>
      <c r="BH10" s="49" ph="1"/>
      <c r="BI10" s="49" ph="1"/>
      <c r="BJ10" s="49" ph="1"/>
      <c r="BK10" s="49" ph="1"/>
      <c r="BL10" s="49" ph="1"/>
      <c r="BN10" s="49" ph="1"/>
      <c r="BO10" s="49" ph="1"/>
      <c r="BP10" s="49" ph="1"/>
      <c r="BQ10" s="49" ph="1"/>
      <c r="BR10" s="49" ph="1"/>
      <c r="BS10" s="49" ph="1"/>
      <c r="BT10" s="49" ph="1"/>
    </row>
    <row r="11" spans="1:72" ht="42" customHeight="1">
      <c r="A11" s="682" t="s">
        <v>477</v>
      </c>
      <c r="B11" s="683" ph="1"/>
      <c r="C11" s="684"/>
      <c r="D11" s="685" ph="1"/>
      <c r="E11" s="685" ph="1"/>
      <c r="F11" s="685" ph="1"/>
      <c r="G11" s="685" ph="1"/>
      <c r="H11" s="685" ph="1"/>
      <c r="I11" s="685" ph="1"/>
      <c r="J11" s="686" ph="1"/>
      <c r="K11" s="686" ph="1"/>
      <c r="L11" s="685" ph="1"/>
      <c r="M11" s="686" ph="1"/>
      <c r="N11" s="686" ph="1"/>
      <c r="O11" s="685" ph="1"/>
      <c r="P11" s="685" ph="1"/>
      <c r="Q11" s="685" ph="1"/>
      <c r="R11" s="685" ph="1"/>
      <c r="S11" s="685" ph="1"/>
      <c r="T11" s="685" ph="1"/>
      <c r="U11" s="685" ph="1"/>
      <c r="V11" s="685" ph="1"/>
      <c r="W11" s="685" ph="1"/>
      <c r="X11" s="685" ph="1"/>
      <c r="Y11" s="685" ph="1"/>
      <c r="Z11" s="685" ph="1"/>
      <c r="AA11" s="685" ph="1"/>
      <c r="AB11" s="685" ph="1"/>
      <c r="AC11" s="685" ph="1"/>
      <c r="AD11" s="684" ph="1"/>
      <c r="AE11" s="684" ph="1"/>
      <c r="AF11" s="685" ph="1"/>
      <c r="AG11" s="683"/>
      <c r="AH11" s="687"/>
      <c r="AI11" s="688"/>
      <c r="AJ11" s="689">
        <f t="shared" si="0"/>
        <v>0</v>
      </c>
      <c r="AP11" s="49" ph="1"/>
      <c r="AT11" s="49" ph="1"/>
      <c r="AU11" s="49" ph="1"/>
      <c r="AW11" s="49" ph="1"/>
      <c r="AX11" s="49" ph="1"/>
      <c r="AY11" s="49" ph="1"/>
      <c r="AZ11" s="49" ph="1"/>
      <c r="BA11" s="49" ph="1"/>
      <c r="BB11" s="49" ph="1"/>
      <c r="BC11" s="49" ph="1"/>
      <c r="BD11" s="49" ph="1"/>
      <c r="BE11" s="49" ph="1"/>
      <c r="BF11" s="49" ph="1"/>
      <c r="BG11" s="49" ph="1"/>
      <c r="BH11" s="49" ph="1"/>
      <c r="BI11" s="49" ph="1"/>
      <c r="BJ11" s="49" ph="1"/>
      <c r="BK11" s="49" ph="1"/>
      <c r="BL11" s="49" ph="1"/>
      <c r="BM11" s="49" ph="1"/>
      <c r="BN11" s="49" ph="1"/>
      <c r="BO11" s="49" ph="1"/>
      <c r="BP11" s="49" ph="1"/>
      <c r="BQ11" s="49" ph="1"/>
      <c r="BR11" s="49" ph="1"/>
      <c r="BS11" s="49" ph="1"/>
      <c r="BT11" s="49" ph="1"/>
    </row>
    <row r="12" spans="1:72" ht="42" customHeight="1">
      <c r="A12" s="682" t="s">
        <v>478</v>
      </c>
      <c r="B12" s="683" ph="1"/>
      <c r="C12" s="684"/>
      <c r="D12" s="685" ph="1"/>
      <c r="E12" s="685"/>
      <c r="F12" s="685" ph="1"/>
      <c r="G12" s="685"/>
      <c r="H12" s="685" ph="1"/>
      <c r="I12" s="685" ph="1"/>
      <c r="J12" s="686" ph="1"/>
      <c r="K12" s="686" ph="1"/>
      <c r="L12" s="685" ph="1"/>
      <c r="M12" s="686" ph="1"/>
      <c r="N12" s="686" ph="1"/>
      <c r="O12" s="685"/>
      <c r="P12" s="685" ph="1"/>
      <c r="Q12" s="685"/>
      <c r="R12" s="685" ph="1"/>
      <c r="S12" s="685" ph="1"/>
      <c r="T12" s="685" ph="1"/>
      <c r="U12" s="685" ph="1"/>
      <c r="V12" s="685" ph="1"/>
      <c r="W12" s="685" ph="1"/>
      <c r="X12" s="685" ph="1"/>
      <c r="Y12" s="685" ph="1"/>
      <c r="Z12" s="685" ph="1"/>
      <c r="AA12" s="685" ph="1"/>
      <c r="AB12" s="685" ph="1"/>
      <c r="AC12" s="685" ph="1"/>
      <c r="AD12" s="684" ph="1"/>
      <c r="AE12" s="684" ph="1"/>
      <c r="AF12" s="685" ph="1"/>
      <c r="AG12" s="683"/>
      <c r="AH12" s="687"/>
      <c r="AI12" s="688"/>
      <c r="AJ12" s="689">
        <f t="shared" si="0"/>
        <v>0</v>
      </c>
      <c r="AP12" s="49" ph="1"/>
      <c r="AT12" s="49" ph="1"/>
      <c r="AW12" s="49" ph="1"/>
      <c r="AX12" s="49" ph="1"/>
      <c r="AY12" s="49" ph="1"/>
      <c r="AZ12" s="49" ph="1"/>
      <c r="BA12" s="49" ph="1"/>
      <c r="BB12" s="49" ph="1"/>
      <c r="BC12" s="49" ph="1"/>
      <c r="BD12" s="49" ph="1"/>
      <c r="BE12" s="49" ph="1"/>
      <c r="BF12" s="49" ph="1"/>
      <c r="BG12" s="49" ph="1"/>
      <c r="BH12" s="49" ph="1"/>
      <c r="BI12" s="49" ph="1"/>
      <c r="BJ12" s="49" ph="1"/>
      <c r="BK12" s="49" ph="1"/>
      <c r="BL12" s="49" ph="1"/>
      <c r="BM12" s="49" ph="1"/>
      <c r="BO12" s="49" ph="1"/>
      <c r="BR12" s="49" ph="1"/>
      <c r="BS12" s="49" ph="1"/>
      <c r="BT12" s="49" ph="1"/>
    </row>
    <row r="13" spans="1:72" ht="42" customHeight="1">
      <c r="A13" s="682" t="s">
        <v>280</v>
      </c>
      <c r="B13" s="683" ph="1"/>
      <c r="C13" s="684"/>
      <c r="D13" s="685" ph="1"/>
      <c r="E13" s="685"/>
      <c r="F13" s="685" ph="1"/>
      <c r="G13" s="685" ph="1"/>
      <c r="H13" s="685" ph="1"/>
      <c r="I13" s="685" ph="1"/>
      <c r="J13" s="686" ph="1"/>
      <c r="K13" s="686" ph="1"/>
      <c r="L13" s="685" ph="1"/>
      <c r="M13" s="686" ph="1"/>
      <c r="N13" s="686" ph="1"/>
      <c r="O13" s="685"/>
      <c r="P13" s="685"/>
      <c r="Q13" s="685"/>
      <c r="R13" s="685" ph="1"/>
      <c r="S13" s="685" ph="1"/>
      <c r="T13" s="685" ph="1"/>
      <c r="U13" s="685" ph="1"/>
      <c r="V13" s="685" ph="1"/>
      <c r="W13" s="685" ph="1"/>
      <c r="X13" s="685" ph="1"/>
      <c r="Y13" s="685" ph="1"/>
      <c r="Z13" s="685" ph="1"/>
      <c r="AA13" s="685" ph="1"/>
      <c r="AB13" s="685" ph="1"/>
      <c r="AC13" s="685" ph="1"/>
      <c r="AD13" s="684" ph="1"/>
      <c r="AE13" s="684" ph="1"/>
      <c r="AF13" s="685" ph="1"/>
      <c r="AG13" s="683"/>
      <c r="AH13" s="687"/>
      <c r="AI13" s="688"/>
      <c r="AJ13" s="689">
        <f t="shared" si="0"/>
        <v>0</v>
      </c>
      <c r="AP13" s="49" ph="1"/>
      <c r="AT13" s="49" ph="1"/>
      <c r="AW13" s="49" ph="1"/>
      <c r="AX13" s="49" ph="1"/>
      <c r="AY13" s="49" ph="1"/>
      <c r="AZ13" s="49" ph="1"/>
      <c r="BA13" s="49" ph="1"/>
      <c r="BB13" s="49" ph="1"/>
      <c r="BC13" s="49" ph="1"/>
      <c r="BD13" s="49" ph="1"/>
      <c r="BE13" s="49" ph="1"/>
      <c r="BF13" s="49" ph="1"/>
      <c r="BG13" s="49" ph="1"/>
      <c r="BH13" s="49" ph="1"/>
      <c r="BI13" s="49" ph="1"/>
      <c r="BJ13" s="49" ph="1"/>
      <c r="BK13" s="49" ph="1"/>
      <c r="BL13" s="49" ph="1"/>
      <c r="BM13" s="49" ph="1"/>
      <c r="BN13" s="49" ph="1"/>
      <c r="BO13" s="49" ph="1"/>
      <c r="BR13" s="49" ph="1"/>
      <c r="BS13" s="49" ph="1"/>
      <c r="BT13" s="49" ph="1"/>
    </row>
    <row r="14" spans="1:72" ht="42" customHeight="1">
      <c r="A14" s="682" t="s">
        <v>275</v>
      </c>
      <c r="B14" s="683" ph="1"/>
      <c r="C14" s="684" ph="1"/>
      <c r="D14" s="685" ph="1"/>
      <c r="E14" s="685" ph="1"/>
      <c r="F14" s="685" ph="1"/>
      <c r="G14" s="685" ph="1"/>
      <c r="H14" s="685" ph="1"/>
      <c r="I14" s="685" ph="1"/>
      <c r="J14" s="686" ph="1"/>
      <c r="K14" s="686" ph="1"/>
      <c r="L14" s="685" ph="1"/>
      <c r="M14" s="686" ph="1"/>
      <c r="N14" s="686" ph="1"/>
      <c r="O14" s="685" ph="1"/>
      <c r="P14" s="685" ph="1"/>
      <c r="Q14" s="685" ph="1"/>
      <c r="R14" s="685" ph="1"/>
      <c r="S14" s="685" ph="1"/>
      <c r="T14" s="685" ph="1"/>
      <c r="U14" s="685" ph="1"/>
      <c r="V14" s="685" ph="1"/>
      <c r="W14" s="685" ph="1"/>
      <c r="X14" s="685" ph="1"/>
      <c r="Y14" s="685" ph="1"/>
      <c r="Z14" s="685" ph="1"/>
      <c r="AA14" s="685" ph="1"/>
      <c r="AB14" s="685" ph="1"/>
      <c r="AC14" s="685" ph="1"/>
      <c r="AD14" s="684" ph="1"/>
      <c r="AE14" s="684" ph="1"/>
      <c r="AF14" s="685" ph="1"/>
      <c r="AG14" s="683"/>
      <c r="AH14" s="687"/>
      <c r="AI14" s="688"/>
      <c r="AJ14" s="689">
        <f t="shared" si="0"/>
        <v>0</v>
      </c>
      <c r="AP14" s="49" ph="1"/>
      <c r="AT14" s="49" ph="1"/>
      <c r="AU14" s="49" ph="1"/>
      <c r="AV14" s="49" ph="1"/>
      <c r="AW14" s="49" ph="1"/>
      <c r="AX14" s="49" ph="1"/>
      <c r="AY14" s="49" ph="1"/>
      <c r="AZ14" s="49" ph="1"/>
      <c r="BA14" s="49" ph="1"/>
      <c r="BB14" s="49" ph="1"/>
      <c r="BC14" s="49" ph="1"/>
      <c r="BD14" s="49" ph="1"/>
      <c r="BE14" s="49" ph="1"/>
      <c r="BF14" s="49" ph="1"/>
      <c r="BG14" s="49" ph="1"/>
      <c r="BH14" s="49" ph="1"/>
      <c r="BI14" s="49" ph="1"/>
      <c r="BJ14" s="49" ph="1"/>
      <c r="BK14" s="49" ph="1"/>
      <c r="BL14" s="49" ph="1"/>
      <c r="BM14" s="49" ph="1"/>
      <c r="BN14" s="49" ph="1"/>
      <c r="BO14" s="49" ph="1"/>
      <c r="BP14" s="49" ph="1"/>
      <c r="BQ14" s="49" ph="1"/>
      <c r="BR14" s="49" ph="1"/>
      <c r="BS14" s="49" ph="1"/>
      <c r="BT14" s="49" ph="1"/>
    </row>
    <row r="15" spans="1:72" ht="42" customHeight="1">
      <c r="A15" s="682" t="s">
        <v>274</v>
      </c>
      <c r="B15" s="683" ph="1"/>
      <c r="C15" s="684"/>
      <c r="D15" s="685" ph="1"/>
      <c r="E15" s="685" ph="1"/>
      <c r="F15" s="685" ph="1"/>
      <c r="G15" s="685" ph="1"/>
      <c r="H15" s="685" ph="1"/>
      <c r="I15" s="685" ph="1"/>
      <c r="J15" s="686" ph="1"/>
      <c r="K15" s="686" ph="1"/>
      <c r="L15" s="685" ph="1"/>
      <c r="M15" s="686" ph="1"/>
      <c r="N15" s="686" ph="1"/>
      <c r="O15" s="685"/>
      <c r="P15" s="685"/>
      <c r="Q15" s="685"/>
      <c r="R15" s="685" ph="1"/>
      <c r="S15" s="685" ph="1"/>
      <c r="T15" s="685" ph="1"/>
      <c r="U15" s="685" ph="1"/>
      <c r="V15" s="685" ph="1"/>
      <c r="W15" s="685" ph="1"/>
      <c r="X15" s="685" ph="1"/>
      <c r="Y15" s="685" ph="1"/>
      <c r="Z15" s="685" ph="1"/>
      <c r="AA15" s="685" ph="1"/>
      <c r="AB15" s="685" ph="1"/>
      <c r="AC15" s="685" ph="1"/>
      <c r="AD15" s="684" ph="1"/>
      <c r="AE15" s="684" ph="1"/>
      <c r="AF15" s="685" ph="1"/>
      <c r="AG15" s="683"/>
      <c r="AH15" s="687"/>
      <c r="AI15" s="688"/>
      <c r="AJ15" s="689">
        <f t="shared" si="0"/>
        <v>0</v>
      </c>
      <c r="AP15" s="49" ph="1"/>
      <c r="AT15" s="49" ph="1"/>
      <c r="AU15" s="49" ph="1"/>
      <c r="AW15" s="49" ph="1"/>
      <c r="AZ15" s="49" ph="1"/>
      <c r="BA15" s="49" ph="1"/>
      <c r="BB15" s="49" ph="1"/>
      <c r="BC15" s="49" ph="1"/>
      <c r="BD15" s="49" ph="1"/>
      <c r="BE15" s="49" ph="1"/>
      <c r="BF15" s="49" ph="1"/>
      <c r="BG15" s="49" ph="1"/>
      <c r="BH15" s="49" ph="1"/>
      <c r="BI15" s="49" ph="1"/>
      <c r="BJ15" s="49" ph="1"/>
      <c r="BK15" s="49" ph="1"/>
      <c r="BL15" s="49" ph="1"/>
      <c r="BM15" s="49" ph="1"/>
      <c r="BN15" s="49" ph="1"/>
      <c r="BO15" s="49" ph="1"/>
      <c r="BP15" s="49" ph="1"/>
      <c r="BQ15" s="49" ph="1"/>
      <c r="BR15" s="49" ph="1"/>
      <c r="BS15" s="49" ph="1"/>
      <c r="BT15" s="49" ph="1"/>
    </row>
    <row r="16" spans="1:72" ht="42" customHeight="1">
      <c r="A16" s="682" t="s">
        <v>278</v>
      </c>
      <c r="B16" s="683" ph="1"/>
      <c r="C16" s="684"/>
      <c r="D16" s="685" ph="1"/>
      <c r="E16" s="685" ph="1"/>
      <c r="F16" s="685" ph="1"/>
      <c r="G16" s="685" ph="1"/>
      <c r="H16" s="685" ph="1"/>
      <c r="I16" s="685" ph="1"/>
      <c r="J16" s="686" ph="1"/>
      <c r="K16" s="686" ph="1"/>
      <c r="L16" s="685" ph="1"/>
      <c r="M16" s="686" ph="1"/>
      <c r="N16" s="686" ph="1"/>
      <c r="O16" s="685"/>
      <c r="P16" s="685"/>
      <c r="Q16" s="685"/>
      <c r="R16" s="685" ph="1"/>
      <c r="S16" s="685" ph="1"/>
      <c r="T16" s="685" ph="1"/>
      <c r="U16" s="685" ph="1"/>
      <c r="V16" s="685" ph="1"/>
      <c r="W16" s="685" ph="1"/>
      <c r="X16" s="685" ph="1"/>
      <c r="Y16" s="685" ph="1"/>
      <c r="Z16" s="685" ph="1"/>
      <c r="AA16" s="685" ph="1"/>
      <c r="AB16" s="685" ph="1"/>
      <c r="AC16" s="685" ph="1"/>
      <c r="AD16" s="684" ph="1"/>
      <c r="AE16" s="684" ph="1"/>
      <c r="AF16" s="685" ph="1"/>
      <c r="AG16" s="683"/>
      <c r="AH16" s="687"/>
      <c r="AI16" s="688"/>
      <c r="AJ16" s="689">
        <f t="shared" si="0"/>
        <v>0</v>
      </c>
      <c r="AP16" s="49" ph="1"/>
      <c r="AT16" s="49" ph="1"/>
      <c r="AU16" s="49" ph="1"/>
      <c r="AW16" s="49" ph="1"/>
      <c r="AZ16" s="49" ph="1"/>
      <c r="BA16" s="49" ph="1"/>
      <c r="BB16" s="49" ph="1"/>
      <c r="BC16" s="49" ph="1"/>
      <c r="BD16" s="49" ph="1"/>
      <c r="BE16" s="49" ph="1"/>
      <c r="BF16" s="49" ph="1"/>
      <c r="BG16" s="49" ph="1"/>
      <c r="BH16" s="49" ph="1"/>
      <c r="BI16" s="49" ph="1"/>
      <c r="BJ16" s="49" ph="1"/>
      <c r="BK16" s="49" ph="1"/>
      <c r="BL16" s="49" ph="1"/>
      <c r="BM16" s="49" ph="1"/>
      <c r="BN16" s="49" ph="1"/>
      <c r="BO16" s="49" ph="1"/>
      <c r="BP16" s="49" ph="1"/>
      <c r="BQ16" s="49" ph="1"/>
      <c r="BR16" s="49" ph="1"/>
      <c r="BS16" s="49" ph="1"/>
      <c r="BT16" s="49" ph="1"/>
    </row>
    <row r="17" spans="1:72" ht="42" customHeight="1">
      <c r="A17" s="690" t="s">
        <v>479</v>
      </c>
      <c r="B17" s="691" ph="1"/>
      <c r="C17" s="692"/>
      <c r="D17" s="693" ph="1"/>
      <c r="E17" s="693" ph="1"/>
      <c r="F17" s="693" ph="1"/>
      <c r="G17" s="693" ph="1"/>
      <c r="H17" s="693" ph="1"/>
      <c r="I17" s="693" ph="1"/>
      <c r="J17" s="694" ph="1"/>
      <c r="K17" s="694" ph="1"/>
      <c r="L17" s="693" ph="1"/>
      <c r="M17" s="694" ph="1"/>
      <c r="N17" s="694" ph="1"/>
      <c r="O17" s="693"/>
      <c r="P17" s="693"/>
      <c r="Q17" s="693"/>
      <c r="R17" s="693" ph="1"/>
      <c r="S17" s="693" ph="1"/>
      <c r="T17" s="693" ph="1"/>
      <c r="U17" s="693" ph="1"/>
      <c r="V17" s="693" ph="1"/>
      <c r="W17" s="693" ph="1"/>
      <c r="X17" s="693" ph="1"/>
      <c r="Y17" s="693" ph="1"/>
      <c r="Z17" s="693" ph="1"/>
      <c r="AA17" s="693" ph="1"/>
      <c r="AB17" s="693" ph="1"/>
      <c r="AC17" s="693" ph="1"/>
      <c r="AD17" s="692" ph="1"/>
      <c r="AE17" s="692" ph="1"/>
      <c r="AF17" s="693" ph="1"/>
      <c r="AG17" s="683"/>
      <c r="AH17" s="687"/>
      <c r="AI17" s="688"/>
      <c r="AJ17" s="689">
        <f t="shared" si="0"/>
        <v>0</v>
      </c>
      <c r="AP17" s="49" ph="1"/>
      <c r="AR17" s="49" ph="1"/>
      <c r="AT17" s="49" ph="1"/>
      <c r="AU17" s="49" ph="1"/>
      <c r="AV17" s="49" ph="1"/>
      <c r="AW17" s="49" ph="1"/>
      <c r="AX17" s="49" ph="1"/>
      <c r="AY17" s="49" ph="1"/>
      <c r="AZ17" s="49" ph="1"/>
      <c r="BA17" s="49" ph="1"/>
      <c r="BB17" s="49" ph="1"/>
      <c r="BC17" s="49" ph="1"/>
      <c r="BD17" s="49" ph="1"/>
      <c r="BE17" s="49" ph="1"/>
      <c r="BF17" s="49" ph="1"/>
      <c r="BG17" s="49" ph="1"/>
      <c r="BH17" s="49" ph="1"/>
      <c r="BI17" s="49" ph="1"/>
      <c r="BJ17" s="49" ph="1"/>
      <c r="BK17" s="49" ph="1"/>
      <c r="BL17" s="49" ph="1"/>
      <c r="BM17" s="49" ph="1"/>
      <c r="BN17" s="49" ph="1"/>
      <c r="BO17" s="49" ph="1"/>
      <c r="BP17" s="49" ph="1"/>
      <c r="BQ17" s="49" ph="1"/>
      <c r="BR17" s="49" ph="1"/>
      <c r="BS17" s="49" ph="1"/>
      <c r="BT17" s="49" ph="1"/>
    </row>
    <row r="18" spans="1:72" ht="42" customHeight="1">
      <c r="A18" s="690" t="s">
        <v>480</v>
      </c>
      <c r="B18" s="691" ph="1"/>
      <c r="C18" s="692"/>
      <c r="D18" s="693" ph="1"/>
      <c r="E18" s="693" ph="1"/>
      <c r="F18" s="693" ph="1"/>
      <c r="G18" s="693" ph="1"/>
      <c r="H18" s="693" ph="1"/>
      <c r="I18" s="693" ph="1"/>
      <c r="J18" s="694" ph="1"/>
      <c r="K18" s="694" ph="1"/>
      <c r="L18" s="693" ph="1"/>
      <c r="M18" s="694" ph="1"/>
      <c r="N18" s="694" ph="1"/>
      <c r="O18" s="693" ph="1"/>
      <c r="P18" s="693" ph="1"/>
      <c r="Q18" s="693"/>
      <c r="R18" s="693" ph="1"/>
      <c r="S18" s="693" ph="1"/>
      <c r="T18" s="693" ph="1"/>
      <c r="U18" s="693" ph="1"/>
      <c r="V18" s="693" ph="1"/>
      <c r="W18" s="693" ph="1"/>
      <c r="X18" s="693" ph="1"/>
      <c r="Y18" s="693" ph="1"/>
      <c r="Z18" s="693" ph="1"/>
      <c r="AA18" s="693" ph="1"/>
      <c r="AB18" s="693" ph="1"/>
      <c r="AC18" s="693" ph="1"/>
      <c r="AD18" s="692" ph="1"/>
      <c r="AE18" s="692" ph="1"/>
      <c r="AF18" s="693" ph="1"/>
      <c r="AG18" s="683"/>
      <c r="AH18" s="687"/>
      <c r="AI18" s="688"/>
      <c r="AJ18" s="689">
        <f t="shared" si="0"/>
        <v>0</v>
      </c>
      <c r="AP18" s="49" ph="1"/>
      <c r="AR18" s="49" ph="1"/>
      <c r="AT18" s="49" ph="1"/>
      <c r="AU18" s="49" ph="1"/>
      <c r="AV18" s="49" ph="1"/>
      <c r="AW18" s="49" ph="1"/>
      <c r="AX18" s="49" ph="1"/>
      <c r="AY18" s="49" ph="1"/>
      <c r="AZ18" s="49" ph="1"/>
      <c r="BA18" s="49" ph="1"/>
      <c r="BB18" s="49" ph="1"/>
      <c r="BC18" s="49" ph="1"/>
      <c r="BD18" s="49" ph="1"/>
      <c r="BE18" s="49" ph="1"/>
      <c r="BF18" s="49" ph="1"/>
      <c r="BG18" s="49" ph="1"/>
      <c r="BH18" s="49" ph="1"/>
      <c r="BI18" s="49" ph="1"/>
      <c r="BJ18" s="49" ph="1"/>
      <c r="BK18" s="49" ph="1"/>
      <c r="BL18" s="49" ph="1"/>
      <c r="BM18" s="49" ph="1"/>
      <c r="BN18" s="49" ph="1"/>
      <c r="BO18" s="49" ph="1"/>
      <c r="BP18" s="49" ph="1"/>
      <c r="BQ18" s="49" ph="1"/>
      <c r="BR18" s="49" ph="1"/>
      <c r="BS18" s="49" ph="1"/>
      <c r="BT18" s="49" ph="1"/>
    </row>
    <row r="19" spans="1:72" ht="31.5" customHeight="1">
      <c r="A19" s="690" t="s">
        <v>281</v>
      </c>
      <c r="B19" s="691" ph="1"/>
      <c r="C19" s="692" ph="1"/>
      <c r="D19" s="693"/>
      <c r="E19" s="693"/>
      <c r="F19" s="693" ph="1"/>
      <c r="G19" s="693" ph="1"/>
      <c r="H19" s="693" ph="1"/>
      <c r="I19" s="693" ph="1"/>
      <c r="J19" s="694" ph="1"/>
      <c r="K19" s="694" ph="1"/>
      <c r="L19" s="693" ph="1"/>
      <c r="M19" s="694" ph="1"/>
      <c r="N19" s="694" ph="1"/>
      <c r="O19" s="693" ph="1"/>
      <c r="P19" s="693" ph="1"/>
      <c r="Q19" s="693" ph="1"/>
      <c r="R19" s="693" ph="1"/>
      <c r="S19" s="693" ph="1"/>
      <c r="T19" s="693" ph="1"/>
      <c r="U19" s="693" ph="1"/>
      <c r="V19" s="693" ph="1"/>
      <c r="W19" s="693" ph="1"/>
      <c r="X19" s="693" ph="1"/>
      <c r="Y19" s="693" ph="1"/>
      <c r="Z19" s="693" ph="1"/>
      <c r="AA19" s="693" ph="1"/>
      <c r="AB19" s="693" ph="1"/>
      <c r="AC19" s="693" ph="1"/>
      <c r="AD19" s="692" ph="1"/>
      <c r="AE19" s="692" ph="1"/>
      <c r="AF19" s="693" ph="1"/>
      <c r="AG19" s="683"/>
      <c r="AH19" s="687"/>
      <c r="AI19" s="688"/>
      <c r="AJ19" s="689">
        <f t="shared" si="0"/>
        <v>0</v>
      </c>
      <c r="AP19" s="49" ph="1"/>
      <c r="AT19" s="49" ph="1"/>
      <c r="AU19" s="49" ph="1"/>
      <c r="AV19" s="49" ph="1"/>
      <c r="AW19" s="49" ph="1"/>
      <c r="AX19" s="49" ph="1"/>
      <c r="AY19" s="49" ph="1"/>
      <c r="AZ19" s="49" ph="1"/>
      <c r="BA19" s="49" ph="1"/>
      <c r="BB19" s="49" ph="1"/>
      <c r="BC19" s="49" ph="1"/>
      <c r="BD19" s="49" ph="1"/>
      <c r="BE19" s="49" ph="1"/>
      <c r="BF19" s="49" ph="1"/>
      <c r="BG19" s="49" ph="1"/>
      <c r="BH19" s="49" ph="1"/>
      <c r="BI19" s="49" ph="1"/>
      <c r="BJ19" s="49" ph="1"/>
      <c r="BK19" s="49" ph="1"/>
      <c r="BL19" s="49" ph="1"/>
      <c r="BM19" s="49" ph="1"/>
      <c r="BN19" s="49" ph="1"/>
      <c r="BO19" s="49" ph="1"/>
      <c r="BP19" s="49" ph="1"/>
      <c r="BQ19" s="49" ph="1"/>
      <c r="BR19" s="49" ph="1"/>
      <c r="BS19" s="49" ph="1"/>
      <c r="BT19" s="49" ph="1"/>
    </row>
    <row r="20" spans="1:72" s="699" customFormat="1" ht="42" customHeight="1" thickBot="1">
      <c r="A20" s="695" t="s">
        <v>110</v>
      </c>
      <c r="B20" s="696"/>
      <c r="C20" s="696"/>
      <c r="D20" s="696"/>
      <c r="E20" s="696"/>
      <c r="F20" s="696"/>
      <c r="G20" s="696"/>
      <c r="H20" s="696"/>
      <c r="I20" s="696"/>
      <c r="J20" s="696"/>
      <c r="K20" s="696"/>
      <c r="L20" s="696"/>
      <c r="M20" s="696"/>
      <c r="N20" s="696"/>
      <c r="O20" s="696"/>
      <c r="P20" s="696"/>
      <c r="Q20" s="696"/>
      <c r="R20" s="696"/>
      <c r="S20" s="696"/>
      <c r="T20" s="696"/>
      <c r="U20" s="696"/>
      <c r="V20" s="696"/>
      <c r="W20" s="696"/>
      <c r="X20" s="696"/>
      <c r="Y20" s="696"/>
      <c r="Z20" s="696"/>
      <c r="AA20" s="696"/>
      <c r="AB20" s="696"/>
      <c r="AC20" s="696"/>
      <c r="AD20" s="696"/>
      <c r="AE20" s="696"/>
      <c r="AF20" s="696"/>
      <c r="AG20" s="696"/>
      <c r="AH20" s="697"/>
      <c r="AI20" s="698"/>
      <c r="AJ20" s="689">
        <f>AH20+AI20</f>
        <v>0</v>
      </c>
    </row>
    <row r="21" spans="1:72" ht="23.25" customHeight="1">
      <c r="A21" s="700" t="s">
        <v>481</v>
      </c>
      <c r="B21" s="585"/>
      <c r="C21" s="585"/>
      <c r="D21" s="585"/>
      <c r="E21" s="585"/>
      <c r="F21" s="585"/>
      <c r="G21" s="585"/>
      <c r="H21" s="585"/>
      <c r="I21" s="585"/>
      <c r="J21" s="585"/>
      <c r="K21" s="585"/>
      <c r="L21" s="585"/>
      <c r="M21" s="585"/>
      <c r="N21" s="701"/>
      <c r="O21" s="585"/>
      <c r="P21" s="585"/>
      <c r="AG21" s="702"/>
      <c r="AH21" s="702"/>
      <c r="AI21" s="702"/>
      <c r="AJ21" s="689"/>
    </row>
    <row r="22" spans="1:72" ht="18" customHeight="1">
      <c r="A22" s="585"/>
      <c r="B22" s="585"/>
      <c r="C22" s="585"/>
      <c r="D22" s="585"/>
      <c r="E22" s="585"/>
      <c r="F22" s="585"/>
      <c r="G22" s="585"/>
      <c r="H22" s="585"/>
      <c r="I22" s="585"/>
      <c r="J22" s="585"/>
      <c r="K22" s="585"/>
      <c r="L22" s="585"/>
      <c r="M22" s="585"/>
      <c r="N22" s="701"/>
      <c r="O22" s="585"/>
      <c r="P22" s="585"/>
      <c r="AJ22" s="689"/>
    </row>
    <row r="23" spans="1:72" ht="23.25" customHeight="1">
      <c r="A23" s="703" t="s">
        <v>482</v>
      </c>
      <c r="B23" s="704" t="s">
        <v>483</v>
      </c>
      <c r="C23" s="704"/>
      <c r="D23" s="704"/>
      <c r="E23" s="704"/>
      <c r="F23" s="704"/>
      <c r="G23" s="704"/>
      <c r="H23" s="704"/>
      <c r="I23" s="704"/>
      <c r="J23" s="704"/>
      <c r="K23" s="704"/>
      <c r="L23" s="704"/>
      <c r="M23" s="704"/>
      <c r="N23" s="704"/>
      <c r="O23" s="704"/>
      <c r="P23" s="704"/>
      <c r="Q23" s="704"/>
      <c r="R23" s="704"/>
      <c r="S23" s="704"/>
      <c r="T23" s="704"/>
      <c r="U23" s="704"/>
      <c r="V23" s="704"/>
      <c r="W23" s="704"/>
      <c r="X23" s="704"/>
      <c r="Y23" s="704"/>
      <c r="Z23" s="704"/>
      <c r="AA23" s="704"/>
      <c r="AB23" s="704"/>
      <c r="AC23" s="704"/>
      <c r="AD23" s="704"/>
      <c r="AE23" s="704"/>
      <c r="AF23" s="704"/>
      <c r="AG23" s="704"/>
      <c r="AH23" s="704"/>
      <c r="AI23" s="704"/>
    </row>
    <row r="24" spans="1:72" s="706" customFormat="1" ht="23.25" customHeight="1">
      <c r="A24" s="703" t="s">
        <v>482</v>
      </c>
      <c r="B24" s="705" t="s">
        <v>484</v>
      </c>
      <c r="N24" s="707"/>
      <c r="P24" s="705"/>
      <c r="Q24" s="705"/>
      <c r="R24" s="705"/>
      <c r="S24" s="705"/>
      <c r="T24" s="705"/>
      <c r="U24" s="705"/>
      <c r="V24" s="705"/>
      <c r="W24" s="705"/>
      <c r="X24" s="705"/>
      <c r="Y24" s="705"/>
      <c r="Z24" s="705"/>
      <c r="AA24" s="705"/>
      <c r="AB24" s="705"/>
    </row>
    <row r="25" spans="1:72" ht="26.25">
      <c r="B25" s="49" ph="1"/>
      <c r="D25" s="49" ph="1"/>
      <c r="F25" s="49" ph="1"/>
      <c r="G25" s="49" ph="1"/>
      <c r="H25" s="49" ph="1"/>
      <c r="I25" s="702"/>
      <c r="J25" s="702"/>
      <c r="K25" s="702"/>
      <c r="L25" s="49" ph="1"/>
      <c r="M25" s="49" ph="1"/>
      <c r="N25" s="709" ph="1"/>
      <c r="O25" s="49" ph="1"/>
      <c r="P25" s="49" ph="1"/>
      <c r="Q25" s="49" ph="1"/>
      <c r="R25" s="49" ph="1"/>
      <c r="S25" s="49" ph="1"/>
      <c r="T25" s="49" ph="1"/>
      <c r="U25" s="49" ph="1"/>
      <c r="V25" s="49" ph="1"/>
      <c r="W25" s="49" ph="1"/>
      <c r="X25" s="49" ph="1"/>
      <c r="Y25" s="49" ph="1"/>
      <c r="Z25" s="49" ph="1"/>
      <c r="AA25" s="49" ph="1"/>
      <c r="AB25" s="49" ph="1"/>
      <c r="AC25" s="49" ph="1"/>
      <c r="AD25" s="49" ph="1"/>
      <c r="AE25" s="49" ph="1"/>
      <c r="AF25" s="49" ph="1"/>
    </row>
    <row r="26" spans="1:72">
      <c r="F26" s="702"/>
      <c r="G26" s="702"/>
      <c r="H26" s="702"/>
      <c r="I26" s="702"/>
      <c r="J26" s="702"/>
      <c r="K26" s="702"/>
    </row>
  </sheetData>
  <mergeCells count="14">
    <mergeCell ref="AA2:AC2"/>
    <mergeCell ref="AD2:AF2"/>
    <mergeCell ref="AG2:AI2"/>
    <mergeCell ref="B23:AI23"/>
    <mergeCell ref="A1:AI1"/>
    <mergeCell ref="A2:A3"/>
    <mergeCell ref="C2:E2"/>
    <mergeCell ref="F2:H2"/>
    <mergeCell ref="I2:K2"/>
    <mergeCell ref="L2:N2"/>
    <mergeCell ref="O2:Q2"/>
    <mergeCell ref="R2:T2"/>
    <mergeCell ref="U2:W2"/>
    <mergeCell ref="X2:Z2"/>
  </mergeCells>
  <phoneticPr fontId="2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F16" sqref="F16"/>
    </sheetView>
  </sheetViews>
  <sheetFormatPr defaultRowHeight="13.5"/>
  <cols>
    <col min="1" max="11" width="10.75" customWidth="1"/>
  </cols>
  <sheetData>
    <row r="1" spans="1:11" ht="27">
      <c r="A1" s="639" t="s">
        <v>442</v>
      </c>
      <c r="B1" s="639"/>
      <c r="C1" s="639"/>
      <c r="D1" s="639"/>
      <c r="E1" s="639"/>
      <c r="F1" s="639"/>
      <c r="G1" s="639"/>
      <c r="H1" s="639"/>
      <c r="I1" s="639"/>
      <c r="J1" s="639"/>
      <c r="K1" s="639"/>
    </row>
    <row r="2" spans="1:11" ht="15" thickBot="1">
      <c r="A2" s="51"/>
      <c r="B2" s="51"/>
      <c r="C2" s="50"/>
      <c r="D2" s="51"/>
      <c r="E2" s="640"/>
      <c r="F2" s="51"/>
      <c r="G2" s="51"/>
      <c r="H2" s="641"/>
      <c r="I2" s="642"/>
      <c r="J2" s="642"/>
      <c r="K2" s="51"/>
    </row>
    <row r="3" spans="1:11" ht="18.75" customHeight="1">
      <c r="A3" s="643" t="s">
        <v>443</v>
      </c>
      <c r="B3" s="644" t="s">
        <v>444</v>
      </c>
      <c r="C3" s="644" t="s">
        <v>445</v>
      </c>
      <c r="D3" s="645" t="s">
        <v>446</v>
      </c>
      <c r="E3" s="646" t="s">
        <v>447</v>
      </c>
      <c r="F3" s="646" t="s">
        <v>448</v>
      </c>
      <c r="G3" s="646" t="s">
        <v>419</v>
      </c>
      <c r="H3" s="646" t="s">
        <v>106</v>
      </c>
      <c r="I3" s="645" t="s">
        <v>449</v>
      </c>
      <c r="J3" s="645" t="s">
        <v>300</v>
      </c>
      <c r="K3" s="647" t="s">
        <v>450</v>
      </c>
    </row>
    <row r="4" spans="1:11" ht="18.75" customHeight="1">
      <c r="A4" s="648"/>
      <c r="B4" s="644"/>
      <c r="C4" s="644"/>
      <c r="D4" s="649"/>
      <c r="E4" s="644"/>
      <c r="F4" s="644"/>
      <c r="G4" s="644"/>
      <c r="H4" s="644"/>
      <c r="I4" s="649"/>
      <c r="J4" s="649"/>
      <c r="K4" s="650"/>
    </row>
    <row r="5" spans="1:11" ht="22.5">
      <c r="A5" s="651" t="s">
        <v>451</v>
      </c>
      <c r="B5" s="652"/>
      <c r="C5" s="652"/>
      <c r="D5" s="652"/>
      <c r="E5" s="652"/>
      <c r="F5" s="653"/>
      <c r="G5" s="652"/>
      <c r="H5" s="654"/>
      <c r="I5" s="654"/>
      <c r="J5" s="661"/>
      <c r="K5" s="655"/>
    </row>
    <row r="6" spans="1:11" ht="22.5">
      <c r="A6" s="651" t="s">
        <v>452</v>
      </c>
      <c r="B6" s="652"/>
      <c r="C6" s="652"/>
      <c r="D6" s="652"/>
      <c r="E6" s="652"/>
      <c r="F6" s="653"/>
      <c r="G6" s="652"/>
      <c r="H6" s="654"/>
      <c r="I6" s="654"/>
      <c r="J6" s="661"/>
      <c r="K6" s="655"/>
    </row>
    <row r="7" spans="1:11" ht="22.5">
      <c r="A7" s="651" t="s">
        <v>453</v>
      </c>
      <c r="B7" s="652"/>
      <c r="C7" s="652"/>
      <c r="D7" s="652"/>
      <c r="E7" s="652"/>
      <c r="F7" s="653"/>
      <c r="G7" s="652"/>
      <c r="H7" s="654"/>
      <c r="I7" s="654"/>
      <c r="J7" s="661"/>
      <c r="K7" s="655"/>
    </row>
    <row r="8" spans="1:11" ht="22.5">
      <c r="A8" s="651" t="s">
        <v>454</v>
      </c>
      <c r="B8" s="652"/>
      <c r="C8" s="652"/>
      <c r="D8" s="652"/>
      <c r="E8" s="652"/>
      <c r="F8" s="653"/>
      <c r="G8" s="652"/>
      <c r="H8" s="654"/>
      <c r="I8" s="654"/>
      <c r="J8" s="661"/>
      <c r="K8" s="655"/>
    </row>
    <row r="9" spans="1:11" ht="22.5">
      <c r="A9" s="651" t="s">
        <v>455</v>
      </c>
      <c r="B9" s="652"/>
      <c r="C9" s="652"/>
      <c r="D9" s="652"/>
      <c r="E9" s="652"/>
      <c r="F9" s="653"/>
      <c r="G9" s="652"/>
      <c r="H9" s="654"/>
      <c r="I9" s="654"/>
      <c r="J9" s="661"/>
      <c r="K9" s="655"/>
    </row>
    <row r="10" spans="1:11" ht="22.5">
      <c r="A10" s="651" t="s">
        <v>456</v>
      </c>
      <c r="B10" s="652"/>
      <c r="C10" s="652"/>
      <c r="D10" s="652"/>
      <c r="E10" s="652"/>
      <c r="F10" s="653"/>
      <c r="G10" s="652"/>
      <c r="H10" s="654"/>
      <c r="I10" s="654"/>
      <c r="J10" s="661"/>
      <c r="K10" s="655"/>
    </row>
    <row r="11" spans="1:11" ht="22.5">
      <c r="A11" s="651" t="s">
        <v>457</v>
      </c>
      <c r="B11" s="652"/>
      <c r="C11" s="652"/>
      <c r="D11" s="652"/>
      <c r="E11" s="652"/>
      <c r="F11" s="653"/>
      <c r="G11" s="652"/>
      <c r="H11" s="654"/>
      <c r="I11" s="654"/>
      <c r="J11" s="661"/>
      <c r="K11" s="655"/>
    </row>
    <row r="12" spans="1:11" ht="22.5">
      <c r="A12" s="651" t="s">
        <v>458</v>
      </c>
      <c r="B12" s="652"/>
      <c r="C12" s="652"/>
      <c r="D12" s="652"/>
      <c r="E12" s="652"/>
      <c r="F12" s="653"/>
      <c r="G12" s="652"/>
      <c r="H12" s="654"/>
      <c r="I12" s="654"/>
      <c r="J12" s="661"/>
      <c r="K12" s="655"/>
    </row>
    <row r="13" spans="1:11" ht="22.5">
      <c r="A13" s="651" t="s">
        <v>459</v>
      </c>
      <c r="B13" s="652"/>
      <c r="C13" s="652"/>
      <c r="D13" s="652"/>
      <c r="E13" s="652"/>
      <c r="F13" s="653"/>
      <c r="G13" s="652"/>
      <c r="H13" s="654"/>
      <c r="I13" s="654"/>
      <c r="J13" s="661"/>
      <c r="K13" s="655"/>
    </row>
    <row r="14" spans="1:11" ht="23.25" thickBot="1">
      <c r="A14" s="656" t="s">
        <v>426</v>
      </c>
      <c r="B14" s="657">
        <f>SUM(B5:B13)</f>
        <v>0</v>
      </c>
      <c r="C14" s="657">
        <f>SUM(C5:C13)</f>
        <v>0</v>
      </c>
      <c r="D14" s="657">
        <f t="shared" ref="D14:G14" si="0">SUM(D5:D13)</f>
        <v>0</v>
      </c>
      <c r="E14" s="657">
        <f t="shared" si="0"/>
        <v>0</v>
      </c>
      <c r="F14" s="658">
        <f t="shared" si="0"/>
        <v>0</v>
      </c>
      <c r="G14" s="657">
        <f t="shared" si="0"/>
        <v>0</v>
      </c>
      <c r="H14" s="659">
        <f>SUM(B14:G14)</f>
        <v>0</v>
      </c>
      <c r="I14" s="659">
        <f>SUM(I5:I13)</f>
        <v>0</v>
      </c>
      <c r="J14" s="662"/>
      <c r="K14" s="660"/>
    </row>
    <row r="15" spans="1:11" ht="14.25">
      <c r="A15" s="51"/>
      <c r="B15" s="51"/>
      <c r="C15" s="50"/>
      <c r="D15" s="51"/>
      <c r="E15" s="640"/>
      <c r="F15" s="51"/>
      <c r="G15" s="51"/>
      <c r="H15" s="641"/>
      <c r="I15" s="642"/>
      <c r="J15" s="642"/>
      <c r="K15" s="51"/>
    </row>
    <row r="16" spans="1:11" ht="15.75">
      <c r="A16" s="585" t="s">
        <v>460</v>
      </c>
      <c r="B16" s="585"/>
      <c r="C16" s="585"/>
      <c r="D16" s="585"/>
      <c r="E16" s="585"/>
      <c r="F16" s="585"/>
      <c r="G16" s="585"/>
      <c r="H16" s="585"/>
      <c r="I16" s="585"/>
      <c r="J16" s="585"/>
      <c r="K16" s="585"/>
    </row>
  </sheetData>
  <mergeCells count="12">
    <mergeCell ref="K3:K4"/>
    <mergeCell ref="J3:J4"/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2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7"/>
  <sheetViews>
    <sheetView workbookViewId="0">
      <selection activeCell="I9" sqref="I9"/>
    </sheetView>
  </sheetViews>
  <sheetFormatPr defaultRowHeight="13.5"/>
  <cols>
    <col min="1" max="1" width="8.875" style="51" customWidth="1"/>
    <col min="2" max="2" width="6.5" style="51" customWidth="1"/>
    <col min="3" max="3" width="6.375" style="51" customWidth="1"/>
    <col min="4" max="4" width="6.625" style="51" customWidth="1"/>
    <col min="5" max="5" width="7.125" style="51" customWidth="1"/>
    <col min="6" max="6" width="8.125" style="51" customWidth="1"/>
    <col min="7" max="7" width="7" style="51" customWidth="1"/>
    <col min="8" max="8" width="8.75" style="51" customWidth="1"/>
    <col min="9" max="9" width="7.75" style="51" customWidth="1"/>
    <col min="10" max="10" width="8.5" style="51" customWidth="1"/>
    <col min="11" max="11" width="7.875" style="51" customWidth="1"/>
    <col min="12" max="12" width="8.125" style="51" customWidth="1"/>
    <col min="13" max="14" width="5.5" style="51" customWidth="1"/>
    <col min="15" max="15" width="7.375" style="51" customWidth="1"/>
    <col min="16" max="16" width="10.125" style="51" customWidth="1"/>
    <col min="17" max="17" width="10.875" style="51" customWidth="1"/>
    <col min="18" max="18" width="9.75" style="51" bestFit="1" customWidth="1"/>
    <col min="19" max="19" width="18.375" style="51" customWidth="1"/>
    <col min="20" max="16384" width="9" style="51"/>
  </cols>
  <sheetData>
    <row r="1" spans="1:19" ht="31.5" customHeight="1">
      <c r="A1" s="710" t="s">
        <v>485</v>
      </c>
      <c r="B1" s="710"/>
      <c r="C1" s="710"/>
      <c r="D1" s="710"/>
      <c r="E1" s="710"/>
      <c r="F1" s="710"/>
      <c r="G1" s="710"/>
      <c r="H1" s="710"/>
      <c r="I1" s="710"/>
      <c r="J1" s="710"/>
      <c r="K1" s="710"/>
      <c r="L1" s="710"/>
      <c r="M1" s="710"/>
      <c r="N1" s="710"/>
      <c r="O1" s="710"/>
      <c r="P1" s="710"/>
      <c r="Q1" s="710"/>
    </row>
    <row r="2" spans="1:19" ht="19.5" thickBot="1">
      <c r="A2" s="705"/>
    </row>
    <row r="3" spans="1:19" ht="29.25" customHeight="1">
      <c r="A3" s="711" t="s">
        <v>61</v>
      </c>
      <c r="B3" s="712" t="s">
        <v>486</v>
      </c>
      <c r="C3" s="713"/>
      <c r="D3" s="713"/>
      <c r="E3" s="713"/>
      <c r="F3" s="713"/>
      <c r="G3" s="714"/>
      <c r="H3" s="715" t="s">
        <v>487</v>
      </c>
      <c r="I3" s="716" t="s">
        <v>488</v>
      </c>
      <c r="J3" s="713" t="s">
        <v>39</v>
      </c>
      <c r="K3" s="713"/>
      <c r="L3" s="713"/>
      <c r="M3" s="713"/>
      <c r="N3" s="713"/>
      <c r="O3" s="714"/>
      <c r="P3" s="717" t="s">
        <v>489</v>
      </c>
      <c r="Q3" s="718" t="s">
        <v>490</v>
      </c>
    </row>
    <row r="4" spans="1:19" ht="29.25" customHeight="1">
      <c r="A4" s="719"/>
      <c r="B4" s="720" t="s">
        <v>23</v>
      </c>
      <c r="C4" s="720" t="s">
        <v>56</v>
      </c>
      <c r="D4" s="720" t="s">
        <v>423</v>
      </c>
      <c r="E4" s="720" t="s">
        <v>424</v>
      </c>
      <c r="F4" s="720" t="s">
        <v>425</v>
      </c>
      <c r="G4" s="720" t="s">
        <v>419</v>
      </c>
      <c r="H4" s="721"/>
      <c r="I4" s="722"/>
      <c r="J4" s="723" t="s">
        <v>491</v>
      </c>
      <c r="K4" s="724" t="s">
        <v>492</v>
      </c>
      <c r="L4" s="724" t="s">
        <v>493</v>
      </c>
      <c r="M4" s="724" t="s">
        <v>419</v>
      </c>
      <c r="N4" s="724" t="s">
        <v>58</v>
      </c>
      <c r="O4" s="724" t="s">
        <v>494</v>
      </c>
      <c r="P4" s="725"/>
      <c r="Q4" s="726"/>
    </row>
    <row r="5" spans="1:19" ht="39.75" customHeight="1">
      <c r="A5" s="727" t="s">
        <v>495</v>
      </c>
      <c r="B5" s="728"/>
      <c r="C5" s="728"/>
      <c r="D5" s="728"/>
      <c r="E5" s="729"/>
      <c r="F5" s="729"/>
      <c r="G5" s="728"/>
      <c r="H5" s="729"/>
      <c r="I5" s="728"/>
      <c r="J5" s="729"/>
      <c r="K5" s="728"/>
      <c r="L5" s="729"/>
      <c r="M5" s="728"/>
      <c r="N5" s="728"/>
      <c r="O5" s="728"/>
      <c r="P5" s="729"/>
      <c r="Q5" s="730"/>
    </row>
    <row r="6" spans="1:19" ht="39.75" customHeight="1">
      <c r="A6" s="727" t="s">
        <v>456</v>
      </c>
      <c r="B6" s="728"/>
      <c r="C6" s="728"/>
      <c r="D6" s="728"/>
      <c r="E6" s="729"/>
      <c r="F6" s="729"/>
      <c r="G6" s="728"/>
      <c r="H6" s="729"/>
      <c r="I6" s="731"/>
      <c r="J6" s="729"/>
      <c r="K6" s="728"/>
      <c r="L6" s="729"/>
      <c r="M6" s="728"/>
      <c r="N6" s="728"/>
      <c r="O6" s="728"/>
      <c r="P6" s="729"/>
      <c r="Q6" s="730"/>
    </row>
    <row r="7" spans="1:19" ht="39.75" customHeight="1">
      <c r="A7" s="727" t="s">
        <v>457</v>
      </c>
      <c r="B7" s="728"/>
      <c r="C7" s="728"/>
      <c r="D7" s="728"/>
      <c r="E7" s="729"/>
      <c r="F7" s="729"/>
      <c r="G7" s="728"/>
      <c r="H7" s="729"/>
      <c r="I7" s="731"/>
      <c r="J7" s="729"/>
      <c r="K7" s="728"/>
      <c r="L7" s="729"/>
      <c r="M7" s="728"/>
      <c r="N7" s="728"/>
      <c r="O7" s="728"/>
      <c r="P7" s="729"/>
      <c r="Q7" s="730"/>
    </row>
    <row r="8" spans="1:19" ht="39.75" customHeight="1">
      <c r="A8" s="727" t="s">
        <v>52</v>
      </c>
      <c r="B8" s="728"/>
      <c r="C8" s="728"/>
      <c r="D8" s="728"/>
      <c r="E8" s="729"/>
      <c r="F8" s="729"/>
      <c r="G8" s="728"/>
      <c r="H8" s="729"/>
      <c r="I8" s="731"/>
      <c r="J8" s="729"/>
      <c r="K8" s="729"/>
      <c r="L8" s="729"/>
      <c r="M8" s="728"/>
      <c r="N8" s="728"/>
      <c r="O8" s="728"/>
      <c r="P8" s="729"/>
      <c r="Q8" s="730"/>
    </row>
    <row r="9" spans="1:19" ht="41.25" customHeight="1" thickBot="1">
      <c r="A9" s="732" t="s">
        <v>426</v>
      </c>
      <c r="B9" s="733"/>
      <c r="C9" s="733"/>
      <c r="D9" s="733"/>
      <c r="E9" s="734"/>
      <c r="F9" s="734"/>
      <c r="G9" s="733"/>
      <c r="H9" s="734"/>
      <c r="I9" s="735"/>
      <c r="J9" s="734"/>
      <c r="K9" s="733"/>
      <c r="L9" s="734"/>
      <c r="M9" s="733"/>
      <c r="N9" s="733"/>
      <c r="O9" s="733"/>
      <c r="P9" s="734"/>
      <c r="Q9" s="736"/>
      <c r="S9" s="737"/>
    </row>
    <row r="10" spans="1:19" ht="18.75">
      <c r="A10" s="705"/>
      <c r="O10" s="689" t="s">
        <v>496</v>
      </c>
      <c r="Q10" s="51" t="s">
        <v>497</v>
      </c>
    </row>
    <row r="11" spans="1:19" ht="29.25" customHeight="1">
      <c r="A11" s="738"/>
      <c r="B11" s="36"/>
      <c r="C11" s="36"/>
      <c r="D11" s="36"/>
      <c r="E11" s="36"/>
      <c r="F11" s="36"/>
      <c r="G11" s="36"/>
      <c r="H11" s="36"/>
      <c r="I11" s="36"/>
      <c r="J11" s="739"/>
      <c r="K11" s="740">
        <f>H9</f>
        <v>0</v>
      </c>
      <c r="L11" s="740"/>
      <c r="M11" s="741"/>
      <c r="N11" s="741"/>
      <c r="O11" s="36"/>
      <c r="P11" s="36"/>
      <c r="Q11" s="36"/>
    </row>
    <row r="12" spans="1:19" ht="29.25" customHeight="1">
      <c r="A12" s="742"/>
      <c r="B12" s="743"/>
      <c r="C12" s="743"/>
      <c r="D12" s="743"/>
      <c r="E12" s="743"/>
      <c r="F12" s="743"/>
      <c r="G12" s="743"/>
      <c r="H12" s="743"/>
      <c r="I12" s="743"/>
      <c r="J12" s="744"/>
      <c r="K12" s="745">
        <f>P9</f>
        <v>0</v>
      </c>
      <c r="L12" s="745"/>
      <c r="M12" s="746"/>
      <c r="N12" s="746"/>
      <c r="O12" s="743"/>
      <c r="P12" s="743"/>
      <c r="Q12" s="743"/>
    </row>
    <row r="13" spans="1:19" ht="29.25" customHeight="1">
      <c r="A13" s="742"/>
      <c r="B13" s="743"/>
      <c r="C13" s="743"/>
      <c r="D13" s="743"/>
      <c r="E13" s="743"/>
      <c r="F13" s="743"/>
      <c r="G13" s="743"/>
      <c r="H13" s="743"/>
      <c r="I13" s="743"/>
      <c r="J13" s="744"/>
      <c r="K13" s="747">
        <f>Q9</f>
        <v>0</v>
      </c>
      <c r="L13" s="747"/>
      <c r="M13" s="748"/>
      <c r="N13" s="749" t="s">
        <v>498</v>
      </c>
      <c r="O13" s="749"/>
      <c r="P13" s="749"/>
      <c r="Q13" s="749"/>
    </row>
    <row r="14" spans="1:19" ht="15.75" customHeight="1">
      <c r="A14" s="705"/>
    </row>
    <row r="15" spans="1:19" s="49" customFormat="1" ht="35.25" customHeight="1">
      <c r="A15" s="585" t="s">
        <v>499</v>
      </c>
      <c r="B15" s="585"/>
      <c r="C15" s="585"/>
      <c r="D15" s="585"/>
      <c r="E15" s="585"/>
      <c r="F15" s="585"/>
      <c r="G15" s="585"/>
      <c r="H15" s="585"/>
      <c r="I15" s="585"/>
      <c r="J15" s="585"/>
      <c r="K15" s="585"/>
      <c r="L15" s="585"/>
      <c r="M15" s="585"/>
      <c r="N15" s="585"/>
      <c r="O15" s="585"/>
      <c r="P15" s="585"/>
      <c r="Q15" s="585"/>
      <c r="R15" s="585"/>
    </row>
    <row r="16" spans="1:19" ht="14.25" customHeight="1"/>
    <row r="17" spans="1:1" ht="18.75" customHeight="1">
      <c r="A17" s="51" t="s">
        <v>500</v>
      </c>
    </row>
  </sheetData>
  <mergeCells count="12">
    <mergeCell ref="K11:L11"/>
    <mergeCell ref="K12:L12"/>
    <mergeCell ref="K13:L13"/>
    <mergeCell ref="N13:Q13"/>
    <mergeCell ref="A1:Q1"/>
    <mergeCell ref="A3:A4"/>
    <mergeCell ref="B3:G3"/>
    <mergeCell ref="H3:H4"/>
    <mergeCell ref="I3:I4"/>
    <mergeCell ref="J3:O3"/>
    <mergeCell ref="P3:P4"/>
    <mergeCell ref="Q3:Q4"/>
  </mergeCells>
  <phoneticPr fontId="2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D23" sqref="D23"/>
    </sheetView>
  </sheetViews>
  <sheetFormatPr defaultRowHeight="13.5"/>
  <sheetData>
    <row r="1" spans="1:11" ht="25.5">
      <c r="A1" s="284" t="s">
        <v>101</v>
      </c>
      <c r="B1" s="285"/>
      <c r="C1" s="285"/>
      <c r="D1" s="285"/>
      <c r="E1" s="285"/>
      <c r="F1" s="285"/>
      <c r="G1" s="285"/>
      <c r="H1" s="285"/>
      <c r="I1" s="285"/>
      <c r="J1" s="109"/>
      <c r="K1" s="110"/>
    </row>
    <row r="2" spans="1:11" ht="14.25">
      <c r="A2" s="286" t="s">
        <v>102</v>
      </c>
      <c r="B2" s="280" t="s">
        <v>111</v>
      </c>
      <c r="C2" s="280" t="s">
        <v>103</v>
      </c>
      <c r="D2" s="280"/>
      <c r="E2" s="280" t="s">
        <v>54</v>
      </c>
      <c r="F2" s="280"/>
      <c r="G2" s="111" t="s">
        <v>104</v>
      </c>
      <c r="H2" s="280" t="s">
        <v>105</v>
      </c>
      <c r="I2" s="280" t="s">
        <v>106</v>
      </c>
      <c r="J2" s="280" t="s">
        <v>107</v>
      </c>
      <c r="K2" s="282" t="s">
        <v>108</v>
      </c>
    </row>
    <row r="3" spans="1:11" ht="14.25">
      <c r="A3" s="287"/>
      <c r="B3" s="281"/>
      <c r="C3" s="112" t="s">
        <v>38</v>
      </c>
      <c r="D3" s="112" t="s">
        <v>109</v>
      </c>
      <c r="E3" s="112" t="s">
        <v>38</v>
      </c>
      <c r="F3" s="112" t="s">
        <v>109</v>
      </c>
      <c r="G3" s="112" t="s">
        <v>38</v>
      </c>
      <c r="H3" s="281"/>
      <c r="I3" s="281"/>
      <c r="J3" s="281"/>
      <c r="K3" s="283"/>
    </row>
    <row r="4" spans="1:11" ht="14.25">
      <c r="A4" s="117"/>
      <c r="B4" s="117"/>
      <c r="C4" s="117"/>
      <c r="D4" s="117"/>
      <c r="E4" s="117"/>
      <c r="F4" s="117"/>
      <c r="G4" s="117"/>
      <c r="H4" s="117"/>
      <c r="I4" s="117"/>
      <c r="J4" s="117"/>
      <c r="K4" s="117"/>
    </row>
    <row r="5" spans="1:11" ht="14.25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17"/>
    </row>
    <row r="6" spans="1:11" ht="16.5" thickBot="1">
      <c r="A6" s="113" t="s">
        <v>110</v>
      </c>
      <c r="B6" s="114"/>
      <c r="C6" s="115"/>
      <c r="D6" s="115"/>
      <c r="E6" s="115"/>
      <c r="F6" s="115"/>
      <c r="G6" s="115"/>
      <c r="H6" s="115"/>
      <c r="I6" s="115"/>
      <c r="J6" s="115"/>
      <c r="K6" s="116"/>
    </row>
  </sheetData>
  <mergeCells count="9">
    <mergeCell ref="J2:J3"/>
    <mergeCell ref="K2:K3"/>
    <mergeCell ref="A1:I1"/>
    <mergeCell ref="A2:A3"/>
    <mergeCell ref="B2:B3"/>
    <mergeCell ref="C2:D2"/>
    <mergeCell ref="E2:F2"/>
    <mergeCell ref="H2:H3"/>
    <mergeCell ref="I2:I3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I18" sqref="I18"/>
    </sheetView>
  </sheetViews>
  <sheetFormatPr defaultRowHeight="13.5"/>
  <sheetData>
    <row r="1" spans="1:18" s="118" customFormat="1" ht="36.75" customHeight="1">
      <c r="A1" s="288" t="s">
        <v>126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</row>
    <row r="2" spans="1:18" s="118" customFormat="1" ht="25.5" customHeight="1">
      <c r="A2" s="290" t="s">
        <v>112</v>
      </c>
      <c r="B2" s="291" t="s">
        <v>113</v>
      </c>
      <c r="C2" s="291"/>
      <c r="D2" s="291"/>
      <c r="E2" s="291"/>
      <c r="F2" s="291" t="s">
        <v>114</v>
      </c>
      <c r="G2" s="291"/>
      <c r="H2" s="291" t="s">
        <v>115</v>
      </c>
      <c r="I2" s="291"/>
      <c r="J2" s="292" t="s">
        <v>116</v>
      </c>
      <c r="K2" s="293"/>
      <c r="L2" s="292" t="s">
        <v>117</v>
      </c>
      <c r="M2" s="293"/>
      <c r="N2" s="292" t="s">
        <v>118</v>
      </c>
      <c r="O2" s="293"/>
      <c r="P2" s="291" t="s">
        <v>119</v>
      </c>
      <c r="Q2" s="291"/>
    </row>
    <row r="3" spans="1:18" s="118" customFormat="1" ht="25.5" customHeight="1">
      <c r="A3" s="290"/>
      <c r="B3" s="119" t="s">
        <v>120</v>
      </c>
      <c r="C3" s="119" t="s">
        <v>121</v>
      </c>
      <c r="D3" s="119" t="s">
        <v>122</v>
      </c>
      <c r="E3" s="119" t="s">
        <v>123</v>
      </c>
      <c r="F3" s="119" t="s">
        <v>124</v>
      </c>
      <c r="G3" s="119" t="s">
        <v>123</v>
      </c>
      <c r="H3" s="119" t="s">
        <v>124</v>
      </c>
      <c r="I3" s="119" t="s">
        <v>123</v>
      </c>
      <c r="J3" s="119" t="s">
        <v>124</v>
      </c>
      <c r="K3" s="119" t="s">
        <v>123</v>
      </c>
      <c r="L3" s="119" t="s">
        <v>124</v>
      </c>
      <c r="M3" s="119" t="s">
        <v>123</v>
      </c>
      <c r="N3" s="119" t="s">
        <v>124</v>
      </c>
      <c r="O3" s="119" t="s">
        <v>123</v>
      </c>
      <c r="P3" s="119" t="s">
        <v>124</v>
      </c>
      <c r="Q3" s="119" t="s">
        <v>123</v>
      </c>
    </row>
    <row r="4" spans="1:18" s="118" customFormat="1" ht="25.5" hidden="1" customHeight="1">
      <c r="A4" s="120"/>
      <c r="B4" s="119"/>
      <c r="C4" s="119"/>
      <c r="D4" s="119">
        <f>SUM(B4:C4)</f>
        <v>0</v>
      </c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21"/>
    </row>
    <row r="5" spans="1:18" s="118" customFormat="1" ht="25.5" customHeight="1">
      <c r="A5" s="120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22"/>
    </row>
    <row r="6" spans="1:18" s="118" customFormat="1" ht="25.5" customHeight="1">
      <c r="A6" s="120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23"/>
    </row>
    <row r="7" spans="1:18" s="118" customFormat="1" ht="25.5" hidden="1" customHeight="1">
      <c r="A7" s="120"/>
      <c r="B7" s="119"/>
      <c r="C7" s="119"/>
      <c r="D7" s="119">
        <f t="shared" ref="D7:D12" si="0">SUM(B7:C7)</f>
        <v>0</v>
      </c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21"/>
    </row>
    <row r="8" spans="1:18" s="118" customFormat="1" ht="25.5" hidden="1" customHeight="1">
      <c r="A8" s="120"/>
      <c r="B8" s="119"/>
      <c r="C8" s="119"/>
      <c r="D8" s="119">
        <f t="shared" si="0"/>
        <v>0</v>
      </c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21"/>
    </row>
    <row r="9" spans="1:18" s="118" customFormat="1" ht="25.5" hidden="1" customHeight="1">
      <c r="A9" s="120"/>
      <c r="B9" s="119"/>
      <c r="C9" s="119"/>
      <c r="D9" s="119">
        <f t="shared" si="0"/>
        <v>0</v>
      </c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21"/>
    </row>
    <row r="10" spans="1:18" s="118" customFormat="1" ht="25.5" hidden="1" customHeight="1">
      <c r="A10" s="120"/>
      <c r="B10" s="119"/>
      <c r="C10" s="119"/>
      <c r="D10" s="119">
        <f t="shared" si="0"/>
        <v>0</v>
      </c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21"/>
    </row>
    <row r="11" spans="1:18" s="118" customFormat="1" ht="25.5" hidden="1" customHeight="1">
      <c r="A11" s="120"/>
      <c r="B11" s="119"/>
      <c r="C11" s="119"/>
      <c r="D11" s="119">
        <f t="shared" si="0"/>
        <v>0</v>
      </c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</row>
    <row r="12" spans="1:18" s="118" customFormat="1" ht="25.5" hidden="1" customHeight="1">
      <c r="A12" s="120"/>
      <c r="B12" s="119"/>
      <c r="C12" s="119"/>
      <c r="D12" s="119">
        <f t="shared" si="0"/>
        <v>0</v>
      </c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21"/>
    </row>
    <row r="13" spans="1:18" s="118" customFormat="1" ht="26.25" customHeight="1" thickBot="1">
      <c r="A13" s="124" t="s">
        <v>125</v>
      </c>
      <c r="B13" s="125">
        <f t="shared" ref="B13:Q13" si="1">SUM(B4:B12)</f>
        <v>0</v>
      </c>
      <c r="C13" s="125">
        <f t="shared" si="1"/>
        <v>0</v>
      </c>
      <c r="D13" s="125">
        <f t="shared" si="1"/>
        <v>0</v>
      </c>
      <c r="E13" s="125">
        <f t="shared" si="1"/>
        <v>0</v>
      </c>
      <c r="F13" s="125">
        <f t="shared" si="1"/>
        <v>0</v>
      </c>
      <c r="G13" s="125">
        <f t="shared" si="1"/>
        <v>0</v>
      </c>
      <c r="H13" s="125">
        <f t="shared" si="1"/>
        <v>0</v>
      </c>
      <c r="I13" s="125">
        <f t="shared" si="1"/>
        <v>0</v>
      </c>
      <c r="J13" s="125">
        <f t="shared" si="1"/>
        <v>0</v>
      </c>
      <c r="K13" s="125">
        <f t="shared" si="1"/>
        <v>0</v>
      </c>
      <c r="L13" s="125">
        <f>SUM(L4:L12)</f>
        <v>0</v>
      </c>
      <c r="M13" s="125">
        <f>SUM(M4:M12)</f>
        <v>0</v>
      </c>
      <c r="N13" s="125">
        <f>SUM(N4:N12)</f>
        <v>0</v>
      </c>
      <c r="O13" s="125">
        <f>SUM(O4:O12)</f>
        <v>0</v>
      </c>
      <c r="P13" s="125">
        <f t="shared" si="1"/>
        <v>0</v>
      </c>
      <c r="Q13" s="125">
        <f t="shared" si="1"/>
        <v>0</v>
      </c>
    </row>
  </sheetData>
  <mergeCells count="9">
    <mergeCell ref="A1:Q1"/>
    <mergeCell ref="A2:A3"/>
    <mergeCell ref="B2:E2"/>
    <mergeCell ref="F2:G2"/>
    <mergeCell ref="H2:I2"/>
    <mergeCell ref="J2:K2"/>
    <mergeCell ref="L2:M2"/>
    <mergeCell ref="N2:O2"/>
    <mergeCell ref="P2:Q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D15" sqref="D15"/>
    </sheetView>
  </sheetViews>
  <sheetFormatPr defaultRowHeight="13.5"/>
  <sheetData>
    <row r="1" spans="1:14" ht="14.25">
      <c r="A1" s="294" t="s">
        <v>127</v>
      </c>
      <c r="B1" s="296" t="s">
        <v>128</v>
      </c>
      <c r="C1" s="297"/>
      <c r="D1" s="296" t="s">
        <v>129</v>
      </c>
      <c r="E1" s="298"/>
      <c r="F1" s="298"/>
      <c r="G1" s="299" t="s">
        <v>130</v>
      </c>
      <c r="H1" s="299"/>
      <c r="I1" s="296" t="s">
        <v>131</v>
      </c>
      <c r="J1" s="297"/>
      <c r="K1" s="296" t="s">
        <v>132</v>
      </c>
      <c r="L1" s="298"/>
      <c r="M1" s="297"/>
      <c r="N1" s="126" t="s">
        <v>133</v>
      </c>
    </row>
    <row r="2" spans="1:14" ht="30">
      <c r="A2" s="295"/>
      <c r="B2" s="127" t="s">
        <v>134</v>
      </c>
      <c r="C2" s="127" t="s">
        <v>135</v>
      </c>
      <c r="D2" s="128" t="s">
        <v>136</v>
      </c>
      <c r="E2" s="128" t="s">
        <v>137</v>
      </c>
      <c r="F2" s="128" t="s">
        <v>138</v>
      </c>
      <c r="G2" s="128" t="s">
        <v>139</v>
      </c>
      <c r="H2" s="128" t="s">
        <v>140</v>
      </c>
      <c r="I2" s="127" t="s">
        <v>134</v>
      </c>
      <c r="J2" s="127" t="s">
        <v>135</v>
      </c>
      <c r="K2" s="128" t="s">
        <v>141</v>
      </c>
      <c r="L2" s="127" t="s">
        <v>135</v>
      </c>
      <c r="M2" s="129" t="s">
        <v>142</v>
      </c>
      <c r="N2" s="130"/>
    </row>
    <row r="3" spans="1:14" ht="15">
      <c r="A3" s="131" t="s">
        <v>143</v>
      </c>
      <c r="B3" s="127"/>
      <c r="C3" s="127"/>
      <c r="D3" s="127"/>
      <c r="E3" s="127"/>
      <c r="F3" s="127"/>
      <c r="G3" s="127"/>
      <c r="H3" s="127"/>
      <c r="I3" s="127"/>
      <c r="J3" s="127"/>
      <c r="K3" s="129"/>
      <c r="L3" s="130"/>
      <c r="M3" s="130"/>
      <c r="N3" s="132"/>
    </row>
    <row r="4" spans="1:14" ht="15">
      <c r="A4" s="131" t="s">
        <v>144</v>
      </c>
      <c r="B4" s="127"/>
      <c r="C4" s="127"/>
      <c r="D4" s="127"/>
      <c r="E4" s="127"/>
      <c r="F4" s="127"/>
      <c r="G4" s="127"/>
      <c r="H4" s="127"/>
      <c r="I4" s="127"/>
      <c r="J4" s="127"/>
      <c r="K4" s="129"/>
      <c r="L4" s="130"/>
      <c r="M4" s="130"/>
      <c r="N4" s="132"/>
    </row>
    <row r="5" spans="1:14" ht="15">
      <c r="A5" s="131" t="s">
        <v>145</v>
      </c>
      <c r="B5" s="127"/>
      <c r="C5" s="127"/>
      <c r="D5" s="127"/>
      <c r="E5" s="127"/>
      <c r="F5" s="127"/>
      <c r="G5" s="127"/>
      <c r="H5" s="127"/>
      <c r="I5" s="127"/>
      <c r="J5" s="127"/>
      <c r="K5" s="129"/>
      <c r="L5" s="130"/>
      <c r="M5" s="130"/>
      <c r="N5" s="133"/>
    </row>
    <row r="6" spans="1:14" ht="15">
      <c r="A6" s="131" t="s">
        <v>146</v>
      </c>
      <c r="B6" s="127"/>
      <c r="C6" s="127"/>
      <c r="D6" s="127"/>
      <c r="E6" s="127"/>
      <c r="F6" s="127"/>
      <c r="G6" s="127"/>
      <c r="H6" s="127"/>
      <c r="I6" s="127"/>
      <c r="J6" s="127"/>
      <c r="K6" s="129"/>
      <c r="L6" s="130"/>
      <c r="M6" s="130"/>
      <c r="N6" s="133"/>
    </row>
    <row r="7" spans="1:14" ht="15">
      <c r="A7" s="134" t="s">
        <v>147</v>
      </c>
      <c r="B7" s="127"/>
      <c r="C7" s="127"/>
      <c r="D7" s="127"/>
      <c r="E7" s="127"/>
      <c r="F7" s="127"/>
      <c r="G7" s="127"/>
      <c r="H7" s="127"/>
      <c r="I7" s="127"/>
      <c r="J7" s="127"/>
      <c r="K7" s="129"/>
      <c r="L7" s="130"/>
      <c r="M7" s="130"/>
      <c r="N7" s="132"/>
    </row>
  </sheetData>
  <mergeCells count="6">
    <mergeCell ref="K1:M1"/>
    <mergeCell ref="A1:A2"/>
    <mergeCell ref="B1:C1"/>
    <mergeCell ref="D1:F1"/>
    <mergeCell ref="G1:H1"/>
    <mergeCell ref="I1:J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H19" sqref="H19"/>
    </sheetView>
  </sheetViews>
  <sheetFormatPr defaultRowHeight="13.5"/>
  <sheetData>
    <row r="1" spans="1:12" ht="20.25">
      <c r="A1" s="135" t="s">
        <v>178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6"/>
    </row>
    <row r="2" spans="1:12" ht="48">
      <c r="A2" s="137">
        <v>42370</v>
      </c>
      <c r="B2" s="138" t="s">
        <v>148</v>
      </c>
      <c r="C2" s="138" t="s">
        <v>149</v>
      </c>
      <c r="D2" s="139" t="s">
        <v>150</v>
      </c>
      <c r="E2" s="139" t="s">
        <v>151</v>
      </c>
      <c r="F2" s="138" t="s">
        <v>152</v>
      </c>
      <c r="G2" s="140" t="s">
        <v>153</v>
      </c>
      <c r="H2" s="141" t="s">
        <v>154</v>
      </c>
      <c r="I2" s="142"/>
      <c r="J2" s="143"/>
      <c r="K2" s="144"/>
      <c r="L2" s="136"/>
    </row>
    <row r="3" spans="1:12">
      <c r="A3" s="138" t="s">
        <v>155</v>
      </c>
      <c r="B3" s="145"/>
      <c r="C3" s="146"/>
      <c r="D3" s="147"/>
      <c r="E3" s="148"/>
      <c r="F3" s="149"/>
      <c r="G3" s="150"/>
      <c r="H3" s="151"/>
      <c r="I3" s="143"/>
      <c r="J3" s="144"/>
      <c r="K3" s="136"/>
      <c r="L3" s="136"/>
    </row>
    <row r="4" spans="1:12">
      <c r="A4" s="138" t="s">
        <v>156</v>
      </c>
      <c r="B4" s="145"/>
      <c r="C4" s="146"/>
      <c r="D4" s="147"/>
      <c r="E4" s="148"/>
      <c r="F4" s="149"/>
      <c r="G4" s="150"/>
      <c r="H4" s="151"/>
      <c r="I4" s="143"/>
      <c r="J4" s="144"/>
      <c r="K4" s="136"/>
      <c r="L4" s="136"/>
    </row>
    <row r="5" spans="1:12">
      <c r="A5" s="138" t="s">
        <v>157</v>
      </c>
      <c r="B5" s="145"/>
      <c r="C5" s="146"/>
      <c r="D5" s="147"/>
      <c r="E5" s="148"/>
      <c r="F5" s="149"/>
      <c r="G5" s="150"/>
      <c r="H5" s="151"/>
      <c r="I5" s="143"/>
      <c r="J5" s="144"/>
      <c r="K5" s="136"/>
      <c r="L5" s="136"/>
    </row>
    <row r="6" spans="1:12">
      <c r="A6" s="138" t="s">
        <v>158</v>
      </c>
      <c r="B6" s="145"/>
      <c r="C6" s="146"/>
      <c r="D6" s="147"/>
      <c r="E6" s="148"/>
      <c r="F6" s="149"/>
      <c r="G6" s="150"/>
      <c r="H6" s="151"/>
      <c r="I6" s="143"/>
      <c r="J6" s="144"/>
      <c r="K6" s="136"/>
      <c r="L6" s="136"/>
    </row>
    <row r="7" spans="1:12">
      <c r="A7" s="138" t="s">
        <v>110</v>
      </c>
      <c r="B7" s="145"/>
      <c r="C7" s="146"/>
      <c r="D7" s="147"/>
      <c r="E7" s="148"/>
      <c r="F7" s="149"/>
      <c r="G7" s="150"/>
      <c r="H7" s="151"/>
      <c r="I7" s="152"/>
      <c r="J7" s="143"/>
      <c r="K7" s="144"/>
      <c r="L7" s="136"/>
    </row>
    <row r="8" spans="1:12">
      <c r="A8" s="306"/>
      <c r="B8" s="306"/>
      <c r="C8" s="144"/>
      <c r="D8" s="153"/>
      <c r="E8" s="154"/>
      <c r="F8" s="144"/>
      <c r="G8" s="153"/>
      <c r="H8" s="153"/>
      <c r="I8" s="136"/>
      <c r="J8" s="154"/>
      <c r="K8" s="144"/>
      <c r="L8" s="136"/>
    </row>
    <row r="9" spans="1:12">
      <c r="A9" s="144"/>
      <c r="B9" s="136"/>
      <c r="C9" s="144"/>
      <c r="D9" s="153"/>
      <c r="E9" s="154"/>
      <c r="F9" s="144"/>
      <c r="G9" s="153"/>
      <c r="H9" s="153"/>
      <c r="I9" s="136"/>
      <c r="J9" s="154"/>
      <c r="K9" s="144"/>
      <c r="L9" s="136"/>
    </row>
    <row r="10" spans="1:12">
      <c r="A10" s="155" t="s">
        <v>159</v>
      </c>
      <c r="B10" s="155" t="s">
        <v>160</v>
      </c>
      <c r="C10" s="155" t="s">
        <v>161</v>
      </c>
      <c r="D10" s="156" t="s">
        <v>162</v>
      </c>
      <c r="E10" s="156" t="s">
        <v>163</v>
      </c>
      <c r="F10" s="155" t="s">
        <v>164</v>
      </c>
      <c r="G10" s="155" t="s">
        <v>165</v>
      </c>
      <c r="H10" s="157" t="s">
        <v>166</v>
      </c>
      <c r="I10" s="158" t="s">
        <v>167</v>
      </c>
      <c r="J10" s="159" t="s">
        <v>168</v>
      </c>
      <c r="K10" s="160" t="s">
        <v>169</v>
      </c>
      <c r="L10" s="161" t="s">
        <v>133</v>
      </c>
    </row>
    <row r="11" spans="1:12">
      <c r="A11" s="300" t="s">
        <v>170</v>
      </c>
      <c r="B11" s="155" t="s">
        <v>171</v>
      </c>
      <c r="C11" s="155"/>
      <c r="D11" s="156"/>
      <c r="E11" s="162"/>
      <c r="F11" s="155"/>
      <c r="G11" s="156"/>
      <c r="H11" s="156"/>
      <c r="I11" s="156"/>
      <c r="J11" s="163"/>
      <c r="K11" s="164"/>
      <c r="L11" s="161"/>
    </row>
    <row r="12" spans="1:12">
      <c r="A12" s="301"/>
      <c r="B12" s="155" t="s">
        <v>172</v>
      </c>
      <c r="C12" s="155"/>
      <c r="D12" s="156"/>
      <c r="E12" s="156"/>
      <c r="F12" s="156"/>
      <c r="G12" s="156"/>
      <c r="H12" s="156"/>
      <c r="I12" s="155"/>
      <c r="J12" s="163"/>
      <c r="K12" s="164"/>
      <c r="L12" s="161"/>
    </row>
    <row r="13" spans="1:12">
      <c r="A13" s="301"/>
      <c r="B13" s="155" t="s">
        <v>173</v>
      </c>
      <c r="C13" s="155"/>
      <c r="D13" s="156"/>
      <c r="E13" s="155"/>
      <c r="F13" s="155"/>
      <c r="G13" s="155"/>
      <c r="H13" s="156"/>
      <c r="I13" s="155"/>
      <c r="J13" s="163"/>
      <c r="K13" s="164"/>
      <c r="L13" s="161"/>
    </row>
    <row r="14" spans="1:12">
      <c r="A14" s="302"/>
      <c r="B14" s="155" t="s">
        <v>174</v>
      </c>
      <c r="C14" s="303"/>
      <c r="D14" s="304"/>
      <c r="E14" s="304"/>
      <c r="F14" s="304"/>
      <c r="G14" s="305"/>
      <c r="H14" s="156"/>
      <c r="I14" s="155"/>
      <c r="J14" s="163"/>
      <c r="K14" s="164"/>
      <c r="L14" s="161"/>
    </row>
    <row r="15" spans="1:12">
      <c r="A15" s="300" t="s">
        <v>175</v>
      </c>
      <c r="B15" s="155" t="s">
        <v>171</v>
      </c>
      <c r="C15" s="155"/>
      <c r="D15" s="156"/>
      <c r="E15" s="156"/>
      <c r="F15" s="155"/>
      <c r="G15" s="165"/>
      <c r="H15" s="156"/>
      <c r="I15" s="156"/>
      <c r="J15" s="163"/>
      <c r="K15" s="164"/>
      <c r="L15" s="161"/>
    </row>
    <row r="16" spans="1:12">
      <c r="A16" s="301"/>
      <c r="B16" s="155" t="s">
        <v>172</v>
      </c>
      <c r="C16" s="155"/>
      <c r="D16" s="156"/>
      <c r="E16" s="156"/>
      <c r="F16" s="156"/>
      <c r="G16" s="156"/>
      <c r="H16" s="156"/>
      <c r="I16" s="155"/>
      <c r="J16" s="163"/>
      <c r="K16" s="164"/>
      <c r="L16" s="161"/>
    </row>
    <row r="17" spans="1:12">
      <c r="A17" s="301"/>
      <c r="B17" s="155" t="s">
        <v>173</v>
      </c>
      <c r="C17" s="155"/>
      <c r="D17" s="156"/>
      <c r="E17" s="155"/>
      <c r="F17" s="155"/>
      <c r="G17" s="155"/>
      <c r="H17" s="156"/>
      <c r="I17" s="155"/>
      <c r="J17" s="163"/>
      <c r="K17" s="164"/>
      <c r="L17" s="161"/>
    </row>
    <row r="18" spans="1:12">
      <c r="A18" s="302"/>
      <c r="B18" s="155" t="s">
        <v>174</v>
      </c>
      <c r="C18" s="303"/>
      <c r="D18" s="304"/>
      <c r="E18" s="304"/>
      <c r="F18" s="304"/>
      <c r="G18" s="305"/>
      <c r="H18" s="156"/>
      <c r="I18" s="155"/>
      <c r="J18" s="163"/>
      <c r="K18" s="164"/>
      <c r="L18" s="161"/>
    </row>
    <row r="19" spans="1:12">
      <c r="A19" s="300" t="s">
        <v>176</v>
      </c>
      <c r="B19" s="155" t="s">
        <v>171</v>
      </c>
      <c r="C19" s="155"/>
      <c r="D19" s="156"/>
      <c r="E19" s="156"/>
      <c r="F19" s="155"/>
      <c r="G19" s="156"/>
      <c r="H19" s="156"/>
      <c r="I19" s="156"/>
      <c r="J19" s="163"/>
      <c r="K19" s="164"/>
      <c r="L19" s="161"/>
    </row>
    <row r="20" spans="1:12">
      <c r="A20" s="301"/>
      <c r="B20" s="155" t="s">
        <v>172</v>
      </c>
      <c r="C20" s="155"/>
      <c r="D20" s="156"/>
      <c r="E20" s="156"/>
      <c r="F20" s="156"/>
      <c r="G20" s="156"/>
      <c r="H20" s="156"/>
      <c r="I20" s="155"/>
      <c r="J20" s="163"/>
      <c r="K20" s="164"/>
      <c r="L20" s="161"/>
    </row>
    <row r="21" spans="1:12">
      <c r="A21" s="301"/>
      <c r="B21" s="155" t="s">
        <v>173</v>
      </c>
      <c r="C21" s="155"/>
      <c r="D21" s="156"/>
      <c r="E21" s="155"/>
      <c r="F21" s="155"/>
      <c r="G21" s="155"/>
      <c r="H21" s="156"/>
      <c r="I21" s="155"/>
      <c r="J21" s="163"/>
      <c r="K21" s="164"/>
      <c r="L21" s="161"/>
    </row>
    <row r="22" spans="1:12">
      <c r="A22" s="302"/>
      <c r="B22" s="155" t="s">
        <v>174</v>
      </c>
      <c r="C22" s="303"/>
      <c r="D22" s="304"/>
      <c r="E22" s="304"/>
      <c r="F22" s="304"/>
      <c r="G22" s="305"/>
      <c r="H22" s="156"/>
      <c r="I22" s="155"/>
      <c r="J22" s="163"/>
      <c r="K22" s="164"/>
      <c r="L22" s="161"/>
    </row>
    <row r="23" spans="1:12">
      <c r="A23" s="300" t="s">
        <v>177</v>
      </c>
      <c r="B23" s="155" t="s">
        <v>171</v>
      </c>
      <c r="C23" s="155"/>
      <c r="D23" s="156"/>
      <c r="E23" s="162"/>
      <c r="F23" s="155"/>
      <c r="G23" s="156"/>
      <c r="H23" s="156"/>
      <c r="I23" s="156"/>
      <c r="J23" s="163"/>
      <c r="K23" s="164"/>
      <c r="L23" s="161"/>
    </row>
    <row r="24" spans="1:12">
      <c r="A24" s="301"/>
      <c r="B24" s="155" t="s">
        <v>172</v>
      </c>
      <c r="C24" s="155"/>
      <c r="D24" s="156"/>
      <c r="E24" s="156"/>
      <c r="F24" s="156"/>
      <c r="G24" s="156"/>
      <c r="H24" s="156"/>
      <c r="I24" s="155"/>
      <c r="J24" s="163"/>
      <c r="K24" s="164"/>
      <c r="L24" s="161"/>
    </row>
    <row r="25" spans="1:12">
      <c r="A25" s="301"/>
      <c r="B25" s="155" t="s">
        <v>173</v>
      </c>
      <c r="C25" s="155"/>
      <c r="D25" s="156"/>
      <c r="E25" s="155"/>
      <c r="F25" s="155"/>
      <c r="G25" s="155"/>
      <c r="H25" s="156"/>
      <c r="I25" s="155"/>
      <c r="J25" s="163"/>
      <c r="K25" s="164"/>
      <c r="L25" s="161"/>
    </row>
    <row r="26" spans="1:12">
      <c r="A26" s="302"/>
      <c r="B26" s="155" t="s">
        <v>174</v>
      </c>
      <c r="C26" s="303"/>
      <c r="D26" s="304"/>
      <c r="E26" s="304"/>
      <c r="F26" s="304"/>
      <c r="G26" s="305"/>
      <c r="H26" s="156"/>
      <c r="I26" s="155"/>
      <c r="J26" s="163"/>
      <c r="K26" s="164"/>
      <c r="L26" s="161"/>
    </row>
  </sheetData>
  <mergeCells count="9">
    <mergeCell ref="A23:A26"/>
    <mergeCell ref="C26:G26"/>
    <mergeCell ref="A8:B8"/>
    <mergeCell ref="A11:A14"/>
    <mergeCell ref="C14:G14"/>
    <mergeCell ref="A15:A18"/>
    <mergeCell ref="C18:G18"/>
    <mergeCell ref="A19:A22"/>
    <mergeCell ref="C22:G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原表</vt:lpstr>
      <vt:lpstr>修改后的DMS</vt:lpstr>
      <vt:lpstr>KPI</vt:lpstr>
      <vt:lpstr>售后总业务</vt:lpstr>
      <vt:lpstr>SA专项表</vt:lpstr>
      <vt:lpstr>车间专项</vt:lpstr>
      <vt:lpstr>车间业务考核</vt:lpstr>
      <vt:lpstr>富星</vt:lpstr>
      <vt:lpstr>SA提成</vt:lpstr>
      <vt:lpstr>车型表</vt:lpstr>
      <vt:lpstr>工时统计</vt:lpstr>
      <vt:lpstr>工时、配件比</vt:lpstr>
      <vt:lpstr>保险公司分析</vt:lpstr>
      <vt:lpstr>保险表业务</vt:lpstr>
      <vt:lpstr>保险短信</vt:lpstr>
      <vt:lpstr>续保率统计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雨林木风</cp:lastModifiedBy>
  <dcterms:created xsi:type="dcterms:W3CDTF">2016-03-04T04:07:29Z</dcterms:created>
  <dcterms:modified xsi:type="dcterms:W3CDTF">2016-03-04T04:51:48Z</dcterms:modified>
</cp:coreProperties>
</file>