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lucia\Desktop\Material mapping study\"/>
    </mc:Choice>
  </mc:AlternateContent>
  <bookViews>
    <workbookView showHorizontalScroll="0" showVerticalScroll="0" xWindow="0" yWindow="0" windowWidth="32775" windowHeight="16065"/>
  </bookViews>
  <sheets>
    <sheet name="Plan1" sheetId="1" r:id="rId1"/>
    <sheet name="Sheet1" sheetId="2" r:id="rId2"/>
    <sheet name="Sheet3" sheetId="4" r:id="rId3"/>
    <sheet name="Plan2" sheetId="5" r:id="rId4"/>
  </sheets>
  <definedNames>
    <definedName name="_xlnm._FilterDatabase" localSheetId="0" hidden="1">Plan1!$A$1:$W$53</definedName>
    <definedName name="_xlnm._FilterDatabase" localSheetId="1" hidden="1">Sheet1!#REF!</definedName>
    <definedName name="_xlnm.Extract" localSheetId="0">Plan1!$F$56</definedName>
    <definedName name="_xlnm.Extract" localSheetId="1">Sheet1!#REF!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5" i="2" l="1"/>
  <c r="D315" i="2"/>
  <c r="D316" i="2"/>
  <c r="F316" i="2"/>
  <c r="D308" i="2"/>
  <c r="C316" i="2"/>
  <c r="E316" i="2"/>
  <c r="G316" i="2"/>
  <c r="H316" i="2"/>
  <c r="I316" i="2"/>
  <c r="C315" i="2"/>
  <c r="F315" i="2"/>
  <c r="G315" i="2"/>
  <c r="H315" i="2"/>
  <c r="I315" i="2"/>
  <c r="I187" i="2"/>
  <c r="P185" i="2"/>
  <c r="O185" i="2"/>
  <c r="L185" i="2"/>
  <c r="L3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01" i="2"/>
  <c r="F314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01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02" i="2"/>
  <c r="E301" i="2"/>
  <c r="D303" i="2"/>
  <c r="D304" i="2"/>
  <c r="D305" i="2"/>
  <c r="D306" i="2"/>
  <c r="D307" i="2"/>
  <c r="D309" i="2"/>
  <c r="D310" i="2"/>
  <c r="D311" i="2"/>
  <c r="D312" i="2"/>
  <c r="D313" i="2"/>
  <c r="D314" i="2"/>
  <c r="D302" i="2"/>
  <c r="D301" i="2"/>
  <c r="C304" i="2"/>
  <c r="C305" i="2"/>
  <c r="C306" i="2"/>
  <c r="C307" i="2"/>
  <c r="C308" i="2"/>
  <c r="C309" i="2"/>
  <c r="C310" i="2"/>
  <c r="C311" i="2"/>
  <c r="C312" i="2"/>
  <c r="C313" i="2"/>
  <c r="C314" i="2"/>
  <c r="C303" i="2"/>
  <c r="C302" i="2"/>
  <c r="C301" i="2"/>
  <c r="D295" i="2"/>
  <c r="D296" i="2"/>
  <c r="E295" i="2"/>
  <c r="E296" i="2"/>
  <c r="F295" i="2"/>
  <c r="F296" i="2"/>
  <c r="G295" i="2"/>
  <c r="G296" i="2"/>
  <c r="H295" i="2"/>
  <c r="H296" i="2"/>
  <c r="C295" i="2"/>
  <c r="C296" i="2"/>
  <c r="B295" i="2"/>
  <c r="B296" i="2"/>
  <c r="D94" i="2"/>
  <c r="D110" i="2"/>
  <c r="D111" i="2"/>
  <c r="C110" i="2"/>
  <c r="C111" i="2"/>
  <c r="B110" i="2"/>
  <c r="G115" i="2"/>
  <c r="G116" i="2"/>
  <c r="F115" i="2"/>
  <c r="F116" i="2"/>
  <c r="D42" i="2"/>
  <c r="N232" i="2"/>
  <c r="N228" i="2"/>
  <c r="AB238" i="2"/>
  <c r="AB239" i="2"/>
  <c r="AA238" i="2"/>
  <c r="AA239" i="2"/>
  <c r="Z238" i="2"/>
  <c r="Z239" i="2"/>
  <c r="Y238" i="2"/>
  <c r="Y239" i="2"/>
  <c r="X238" i="2"/>
  <c r="X239" i="2"/>
  <c r="W238" i="2"/>
  <c r="W239" i="2"/>
  <c r="V238" i="2"/>
  <c r="V239" i="2"/>
  <c r="U238" i="2"/>
  <c r="U239" i="2"/>
  <c r="T238" i="2"/>
  <c r="T239" i="2"/>
  <c r="S238" i="2"/>
  <c r="S239" i="2"/>
  <c r="R238" i="2"/>
  <c r="R239" i="2"/>
  <c r="K238" i="2"/>
  <c r="K239" i="2"/>
  <c r="L238" i="2"/>
  <c r="L239" i="2"/>
  <c r="M238" i="2"/>
  <c r="M239" i="2"/>
  <c r="N238" i="2"/>
  <c r="N239" i="2"/>
  <c r="O238" i="2"/>
  <c r="O239" i="2"/>
  <c r="P238" i="2"/>
  <c r="P239" i="2"/>
  <c r="AB227" i="2"/>
  <c r="AB228" i="2"/>
  <c r="AB229" i="2"/>
  <c r="AB230" i="2"/>
  <c r="AB231" i="2"/>
  <c r="AB232" i="2"/>
  <c r="AB233" i="2"/>
  <c r="AB234" i="2"/>
  <c r="AB235" i="2"/>
  <c r="AB236" i="2"/>
  <c r="AB237" i="2"/>
  <c r="AA227" i="2"/>
  <c r="AA228" i="2"/>
  <c r="AA229" i="2"/>
  <c r="AA230" i="2"/>
  <c r="AA231" i="2"/>
  <c r="AA232" i="2"/>
  <c r="AA233" i="2"/>
  <c r="AA234" i="2"/>
  <c r="AA235" i="2"/>
  <c r="AA236" i="2"/>
  <c r="AA237" i="2"/>
  <c r="Z227" i="2"/>
  <c r="Z228" i="2"/>
  <c r="Z229" i="2"/>
  <c r="Z230" i="2"/>
  <c r="Z231" i="2"/>
  <c r="Z232" i="2"/>
  <c r="Z233" i="2"/>
  <c r="Z234" i="2"/>
  <c r="Z235" i="2"/>
  <c r="Z236" i="2"/>
  <c r="Z237" i="2"/>
  <c r="Y227" i="2"/>
  <c r="Y228" i="2"/>
  <c r="Y229" i="2"/>
  <c r="Y230" i="2"/>
  <c r="Y231" i="2"/>
  <c r="Y232" i="2"/>
  <c r="Y233" i="2"/>
  <c r="Y234" i="2"/>
  <c r="Y235" i="2"/>
  <c r="Y236" i="2"/>
  <c r="Y237" i="2"/>
  <c r="X227" i="2"/>
  <c r="X228" i="2"/>
  <c r="X229" i="2"/>
  <c r="X230" i="2"/>
  <c r="X231" i="2"/>
  <c r="X232" i="2"/>
  <c r="X233" i="2"/>
  <c r="X234" i="2"/>
  <c r="X235" i="2"/>
  <c r="X236" i="2"/>
  <c r="X237" i="2"/>
  <c r="W227" i="2"/>
  <c r="W228" i="2"/>
  <c r="W229" i="2"/>
  <c r="W230" i="2"/>
  <c r="W231" i="2"/>
  <c r="W232" i="2"/>
  <c r="W233" i="2"/>
  <c r="W234" i="2"/>
  <c r="W235" i="2"/>
  <c r="W236" i="2"/>
  <c r="W237" i="2"/>
  <c r="V227" i="2"/>
  <c r="V228" i="2"/>
  <c r="V229" i="2"/>
  <c r="V230" i="2"/>
  <c r="V231" i="2"/>
  <c r="V232" i="2"/>
  <c r="V233" i="2"/>
  <c r="V234" i="2"/>
  <c r="V235" i="2"/>
  <c r="V236" i="2"/>
  <c r="V237" i="2"/>
  <c r="U227" i="2"/>
  <c r="U228" i="2"/>
  <c r="U229" i="2"/>
  <c r="U230" i="2"/>
  <c r="U231" i="2"/>
  <c r="U232" i="2"/>
  <c r="U233" i="2"/>
  <c r="U234" i="2"/>
  <c r="U235" i="2"/>
  <c r="U236" i="2"/>
  <c r="U237" i="2"/>
  <c r="T227" i="2"/>
  <c r="T228" i="2"/>
  <c r="T229" i="2"/>
  <c r="T230" i="2"/>
  <c r="T231" i="2"/>
  <c r="T232" i="2"/>
  <c r="T233" i="2"/>
  <c r="T234" i="2"/>
  <c r="T235" i="2"/>
  <c r="T236" i="2"/>
  <c r="T237" i="2"/>
  <c r="S227" i="2"/>
  <c r="S228" i="2"/>
  <c r="S229" i="2"/>
  <c r="S230" i="2"/>
  <c r="S231" i="2"/>
  <c r="S232" i="2"/>
  <c r="S233" i="2"/>
  <c r="S234" i="2"/>
  <c r="S235" i="2"/>
  <c r="S236" i="2"/>
  <c r="S237" i="2"/>
  <c r="R227" i="2"/>
  <c r="R228" i="2"/>
  <c r="R229" i="2"/>
  <c r="R230" i="2"/>
  <c r="R231" i="2"/>
  <c r="R232" i="2"/>
  <c r="R233" i="2"/>
  <c r="R234" i="2"/>
  <c r="R235" i="2"/>
  <c r="R236" i="2"/>
  <c r="R237" i="2"/>
  <c r="AB226" i="2"/>
  <c r="AA226" i="2"/>
  <c r="Z226" i="2"/>
  <c r="Y226" i="2"/>
  <c r="X226" i="2"/>
  <c r="W226" i="2"/>
  <c r="V226" i="2"/>
  <c r="U226" i="2"/>
  <c r="T226" i="2"/>
  <c r="S226" i="2"/>
  <c r="R226" i="2"/>
  <c r="P227" i="2"/>
  <c r="P228" i="2"/>
  <c r="P229" i="2"/>
  <c r="P230" i="2"/>
  <c r="P231" i="2"/>
  <c r="P232" i="2"/>
  <c r="P233" i="2"/>
  <c r="P234" i="2"/>
  <c r="P235" i="2"/>
  <c r="P236" i="2"/>
  <c r="P237" i="2"/>
  <c r="O227" i="2"/>
  <c r="O228" i="2"/>
  <c r="O229" i="2"/>
  <c r="O230" i="2"/>
  <c r="O231" i="2"/>
  <c r="O232" i="2"/>
  <c r="O233" i="2"/>
  <c r="O234" i="2"/>
  <c r="O235" i="2"/>
  <c r="O236" i="2"/>
  <c r="O237" i="2"/>
  <c r="N227" i="2"/>
  <c r="N229" i="2"/>
  <c r="N230" i="2"/>
  <c r="N231" i="2"/>
  <c r="N233" i="2"/>
  <c r="N234" i="2"/>
  <c r="N235" i="2"/>
  <c r="N236" i="2"/>
  <c r="N237" i="2"/>
  <c r="M227" i="2"/>
  <c r="M228" i="2"/>
  <c r="M229" i="2"/>
  <c r="M230" i="2"/>
  <c r="M231" i="2"/>
  <c r="M232" i="2"/>
  <c r="M233" i="2"/>
  <c r="M234" i="2"/>
  <c r="M235" i="2"/>
  <c r="M236" i="2"/>
  <c r="M237" i="2"/>
  <c r="L227" i="2"/>
  <c r="L228" i="2"/>
  <c r="L229" i="2"/>
  <c r="L230" i="2"/>
  <c r="L231" i="2"/>
  <c r="L232" i="2"/>
  <c r="L233" i="2"/>
  <c r="L234" i="2"/>
  <c r="L235" i="2"/>
  <c r="L236" i="2"/>
  <c r="L237" i="2"/>
  <c r="K227" i="2"/>
  <c r="K228" i="2"/>
  <c r="K229" i="2"/>
  <c r="K230" i="2"/>
  <c r="K231" i="2"/>
  <c r="K232" i="2"/>
  <c r="K233" i="2"/>
  <c r="K234" i="2"/>
  <c r="K235" i="2"/>
  <c r="K236" i="2"/>
  <c r="K237" i="2"/>
  <c r="P226" i="2"/>
  <c r="O226" i="2"/>
  <c r="N226" i="2"/>
  <c r="M226" i="2"/>
  <c r="L226" i="2"/>
  <c r="K226" i="2"/>
  <c r="F239" i="2"/>
  <c r="F240" i="2"/>
  <c r="E239" i="2"/>
  <c r="E240" i="2"/>
  <c r="F250" i="2"/>
  <c r="F251" i="2"/>
  <c r="E250" i="2"/>
  <c r="E251" i="2"/>
  <c r="F242" i="2"/>
  <c r="F243" i="2"/>
  <c r="F244" i="2"/>
  <c r="F245" i="2"/>
  <c r="F246" i="2"/>
  <c r="F247" i="2"/>
  <c r="F248" i="2"/>
  <c r="F249" i="2"/>
  <c r="F241" i="2"/>
  <c r="E242" i="2"/>
  <c r="E243" i="2"/>
  <c r="E244" i="2"/>
  <c r="E245" i="2"/>
  <c r="E246" i="2"/>
  <c r="E247" i="2"/>
  <c r="E248" i="2"/>
  <c r="E249" i="2"/>
  <c r="E241" i="2"/>
  <c r="I232" i="2"/>
  <c r="I233" i="2"/>
  <c r="I234" i="2"/>
  <c r="I235" i="2"/>
  <c r="I236" i="2"/>
  <c r="H232" i="2"/>
  <c r="H233" i="2"/>
  <c r="H234" i="2"/>
  <c r="H235" i="2"/>
  <c r="H236" i="2"/>
  <c r="G232" i="2"/>
  <c r="G233" i="2"/>
  <c r="G234" i="2"/>
  <c r="G235" i="2"/>
  <c r="G236" i="2"/>
  <c r="F232" i="2"/>
  <c r="F233" i="2"/>
  <c r="F234" i="2"/>
  <c r="F235" i="2"/>
  <c r="F236" i="2"/>
  <c r="D232" i="2"/>
  <c r="D233" i="2"/>
  <c r="D234" i="2"/>
  <c r="D235" i="2"/>
  <c r="D236" i="2"/>
  <c r="C232" i="2"/>
  <c r="C233" i="2"/>
  <c r="C234" i="2"/>
  <c r="C235" i="2"/>
  <c r="C236" i="2"/>
  <c r="I231" i="2"/>
  <c r="H231" i="2"/>
  <c r="G231" i="2"/>
  <c r="F231" i="2"/>
  <c r="D231" i="2"/>
  <c r="C231" i="2"/>
  <c r="B234" i="2"/>
  <c r="B235" i="2"/>
  <c r="B236" i="2"/>
  <c r="B233" i="2"/>
  <c r="B232" i="2"/>
  <c r="B231" i="2"/>
  <c r="B209" i="2"/>
  <c r="C209" i="2"/>
  <c r="B215" i="2"/>
  <c r="C215" i="2"/>
  <c r="B194" i="2"/>
  <c r="C194" i="2"/>
  <c r="B200" i="2"/>
  <c r="B216" i="2"/>
  <c r="C216" i="2"/>
  <c r="B191" i="2"/>
  <c r="C191" i="2"/>
  <c r="B195" i="2"/>
  <c r="C195" i="2"/>
  <c r="B203" i="2"/>
  <c r="C203" i="2"/>
  <c r="B219" i="2"/>
  <c r="C219" i="2"/>
  <c r="B220" i="2"/>
  <c r="C220" i="2"/>
  <c r="B196" i="2"/>
  <c r="C196" i="2"/>
  <c r="B199" i="2"/>
  <c r="C199" i="2"/>
  <c r="B197" i="2"/>
  <c r="C197" i="2"/>
  <c r="B193" i="2"/>
  <c r="C193" i="2"/>
  <c r="B222" i="2"/>
  <c r="C222" i="2"/>
  <c r="B201" i="2"/>
  <c r="C201" i="2"/>
  <c r="B208" i="2"/>
  <c r="C208" i="2"/>
  <c r="B190" i="2"/>
  <c r="C190" i="2"/>
  <c r="B204" i="2"/>
  <c r="C204" i="2"/>
  <c r="B223" i="2"/>
  <c r="C223" i="2"/>
  <c r="B189" i="2"/>
  <c r="C189" i="2"/>
  <c r="B205" i="2"/>
  <c r="C205" i="2"/>
  <c r="B192" i="2"/>
  <c r="C192" i="2"/>
  <c r="B217" i="2"/>
  <c r="C217" i="2"/>
  <c r="B225" i="2"/>
  <c r="C225" i="2"/>
  <c r="B218" i="2"/>
  <c r="C218" i="2"/>
  <c r="B210" i="2"/>
  <c r="C210" i="2"/>
  <c r="B211" i="2"/>
  <c r="C211" i="2"/>
  <c r="B226" i="2"/>
  <c r="C226" i="2"/>
  <c r="B221" i="2"/>
  <c r="C221" i="2"/>
  <c r="B198" i="2"/>
  <c r="C198" i="2"/>
  <c r="B224" i="2"/>
  <c r="C224" i="2"/>
  <c r="B207" i="2"/>
  <c r="C207" i="2"/>
  <c r="B202" i="2"/>
  <c r="C202" i="2"/>
  <c r="B212" i="2"/>
  <c r="C212" i="2"/>
  <c r="B213" i="2"/>
  <c r="C213" i="2"/>
  <c r="B214" i="2"/>
  <c r="C214" i="2"/>
  <c r="B206" i="2"/>
  <c r="C206" i="2"/>
  <c r="A185" i="2"/>
  <c r="B185" i="2"/>
  <c r="C185" i="2"/>
  <c r="D185" i="2"/>
  <c r="E185" i="2"/>
  <c r="F185" i="2"/>
  <c r="G185" i="2"/>
  <c r="H185" i="2"/>
  <c r="I185" i="2"/>
  <c r="J185" i="2"/>
  <c r="K185" i="2"/>
  <c r="M185" i="2"/>
  <c r="N185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55" i="2"/>
  <c r="C155" i="2"/>
  <c r="B156" i="2"/>
  <c r="C156" i="2"/>
  <c r="B157" i="2"/>
  <c r="C157" i="2"/>
  <c r="B158" i="2"/>
  <c r="C158" i="2"/>
  <c r="B154" i="2"/>
  <c r="C154" i="2"/>
  <c r="B153" i="2"/>
  <c r="C153" i="2"/>
  <c r="B152" i="2"/>
  <c r="C152" i="2"/>
  <c r="B151" i="2"/>
  <c r="C151" i="2"/>
  <c r="B150" i="2"/>
  <c r="C150" i="2"/>
  <c r="B149" i="2"/>
  <c r="C149" i="2"/>
  <c r="F123" i="2"/>
  <c r="F126" i="2"/>
  <c r="E123" i="2"/>
  <c r="E126" i="2"/>
  <c r="D123" i="2"/>
  <c r="D126" i="2"/>
  <c r="C125" i="2"/>
  <c r="C126" i="2"/>
  <c r="B125" i="2"/>
  <c r="B126" i="2"/>
  <c r="E115" i="2"/>
  <c r="E116" i="2"/>
  <c r="D115" i="2"/>
  <c r="D116" i="2"/>
  <c r="C115" i="2"/>
  <c r="C116" i="2"/>
  <c r="B115" i="2"/>
  <c r="B116" i="2"/>
  <c r="C94" i="2"/>
  <c r="B94" i="2"/>
  <c r="D79" i="2"/>
  <c r="C79" i="2"/>
  <c r="B79" i="2"/>
  <c r="G52" i="2"/>
  <c r="F52" i="2"/>
  <c r="E52" i="2"/>
  <c r="D52" i="2"/>
  <c r="C52" i="2"/>
  <c r="B52" i="2"/>
  <c r="E42" i="2"/>
  <c r="C42" i="2"/>
  <c r="B42" i="2"/>
  <c r="F42" i="2"/>
  <c r="C27" i="2"/>
  <c r="B27" i="2"/>
  <c r="A3" i="2"/>
  <c r="B3" i="2"/>
  <c r="C3" i="2"/>
  <c r="D3" i="2"/>
  <c r="E3" i="2"/>
  <c r="F3" i="2"/>
  <c r="G3" i="2"/>
  <c r="H3" i="2"/>
  <c r="I3" i="2"/>
  <c r="J3" i="2"/>
  <c r="K3" i="2"/>
  <c r="B111" i="2"/>
  <c r="O255" i="2"/>
  <c r="O256" i="2"/>
  <c r="O257" i="2"/>
  <c r="O258" i="2"/>
  <c r="O259" i="2"/>
  <c r="O260" i="2"/>
  <c r="N256" i="2"/>
  <c r="N257" i="2"/>
  <c r="N258" i="2"/>
  <c r="N259" i="2"/>
  <c r="N260" i="2"/>
  <c r="N255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L256" i="2"/>
  <c r="L257" i="2"/>
  <c r="L258" i="2"/>
  <c r="L259" i="2"/>
  <c r="L260" i="2"/>
  <c r="L255" i="2"/>
  <c r="J280" i="2"/>
  <c r="J281" i="2"/>
  <c r="J282" i="2"/>
  <c r="J283" i="2"/>
  <c r="J284" i="2"/>
  <c r="J285" i="2"/>
  <c r="J286" i="2"/>
  <c r="J287" i="2"/>
  <c r="J288" i="2"/>
  <c r="J289" i="2"/>
  <c r="J279" i="2"/>
  <c r="G280" i="2"/>
  <c r="H280" i="2"/>
  <c r="I280" i="2"/>
  <c r="K280" i="2"/>
  <c r="L280" i="2"/>
  <c r="G281" i="2"/>
  <c r="H281" i="2"/>
  <c r="I281" i="2"/>
  <c r="K281" i="2"/>
  <c r="L281" i="2"/>
  <c r="G282" i="2"/>
  <c r="H282" i="2"/>
  <c r="I282" i="2"/>
  <c r="K282" i="2"/>
  <c r="L282" i="2"/>
  <c r="G283" i="2"/>
  <c r="H283" i="2"/>
  <c r="I283" i="2"/>
  <c r="K283" i="2"/>
  <c r="L283" i="2"/>
  <c r="G284" i="2"/>
  <c r="H284" i="2"/>
  <c r="I284" i="2"/>
  <c r="K284" i="2"/>
  <c r="L284" i="2"/>
  <c r="G285" i="2"/>
  <c r="H285" i="2"/>
  <c r="I285" i="2"/>
  <c r="K285" i="2"/>
  <c r="L285" i="2"/>
  <c r="G286" i="2"/>
  <c r="H286" i="2"/>
  <c r="I286" i="2"/>
  <c r="K286" i="2"/>
  <c r="L286" i="2"/>
  <c r="G287" i="2"/>
  <c r="H287" i="2"/>
  <c r="I287" i="2"/>
  <c r="K287" i="2"/>
  <c r="L287" i="2"/>
  <c r="G288" i="2"/>
  <c r="H288" i="2"/>
  <c r="I288" i="2"/>
  <c r="K288" i="2"/>
  <c r="L288" i="2"/>
  <c r="G289" i="2"/>
  <c r="H289" i="2"/>
  <c r="I289" i="2"/>
  <c r="K289" i="2"/>
  <c r="L289" i="2"/>
  <c r="H279" i="2"/>
  <c r="I279" i="2"/>
  <c r="K279" i="2"/>
  <c r="L279" i="2"/>
  <c r="G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C279" i="2"/>
  <c r="D279" i="2"/>
  <c r="E279" i="2"/>
  <c r="B279" i="2"/>
  <c r="C270" i="2"/>
  <c r="D270" i="2"/>
  <c r="E270" i="2"/>
  <c r="F270" i="2"/>
  <c r="C271" i="2"/>
  <c r="D271" i="2"/>
  <c r="E271" i="2"/>
  <c r="F271" i="2"/>
  <c r="C272" i="2"/>
  <c r="D272" i="2"/>
  <c r="E272" i="2"/>
  <c r="F272" i="2"/>
  <c r="C273" i="2"/>
  <c r="D273" i="2"/>
  <c r="E273" i="2"/>
  <c r="F273" i="2"/>
  <c r="C274" i="2"/>
  <c r="D274" i="2"/>
  <c r="E274" i="2"/>
  <c r="F274" i="2"/>
  <c r="D269" i="2"/>
  <c r="E269" i="2"/>
  <c r="F269" i="2"/>
  <c r="C269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F255" i="2"/>
  <c r="E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B255" i="2"/>
  <c r="C255" i="2"/>
  <c r="A255" i="2"/>
  <c r="C200" i="2"/>
  <c r="E79" i="2"/>
  <c r="D27" i="2"/>
  <c r="F27" i="2"/>
  <c r="D125" i="2"/>
  <c r="M3" i="2"/>
  <c r="E27" i="2"/>
  <c r="H52" i="2"/>
  <c r="C46" i="2"/>
  <c r="D46" i="2"/>
  <c r="B46" i="2"/>
</calcChain>
</file>

<file path=xl/sharedStrings.xml><?xml version="1.0" encoding="utf-8"?>
<sst xmlns="http://schemas.openxmlformats.org/spreadsheetml/2006/main" count="1827" uniqueCount="394">
  <si>
    <t>Origem</t>
  </si>
  <si>
    <t>Link</t>
  </si>
  <si>
    <t>Differencing and merging of architectural views</t>
  </si>
  <si>
    <t>Google Schoolar</t>
  </si>
  <si>
    <t>http://link.springer.com/article/10.1007/s10515-007-0023-3</t>
  </si>
  <si>
    <t>Marwan Abi-Antoun</t>
  </si>
  <si>
    <t>Evento/publicação</t>
  </si>
  <si>
    <t>Tree</t>
  </si>
  <si>
    <t>Semi-automatic</t>
  </si>
  <si>
    <t>Case study</t>
  </si>
  <si>
    <t>Proposal of Solution</t>
  </si>
  <si>
    <t>Component-and-Connector</t>
  </si>
  <si>
    <t>Structure</t>
  </si>
  <si>
    <t>NF</t>
  </si>
  <si>
    <t>Evolution</t>
  </si>
  <si>
    <t>Low</t>
  </si>
  <si>
    <t>Fine-Grained Metamodel-Assisted Model Comparison</t>
  </si>
  <si>
    <t>http://dl.acm.org/citation.cfm?id=1826152</t>
  </si>
  <si>
    <t>Generic</t>
  </si>
  <si>
    <t>Mark van den Brand</t>
  </si>
  <si>
    <t>Automatic</t>
  </si>
  <si>
    <t>http://www.tue.nl/en/publication/ep/p/d/ep-uid/245984/</t>
  </si>
  <si>
    <t>RCVDiff - a stand-alone tool for representation, calculation and visualization of model differences</t>
  </si>
  <si>
    <t>Model differences in the eclipse modeling framework</t>
  </si>
  <si>
    <t>http://www.mrtc.mdh.se/~acicchetti/files/ModelDifferencesinEMF.pdf</t>
  </si>
  <si>
    <t>The European Journal for the Informatics Professional</t>
  </si>
  <si>
    <t>Cédric Brun</t>
  </si>
  <si>
    <t>Graph</t>
  </si>
  <si>
    <t>UseCaseDiff: An Algorithm for Differencing Use Case Models</t>
  </si>
  <si>
    <t>http://ieeexplore.ieee.org/xpls/abs_all.jsp?arnumber=6065632&amp;tag=1</t>
  </si>
  <si>
    <t>UseCase</t>
  </si>
  <si>
    <t>Precise Mappings between Business Process Models in Versioning Scenarios</t>
  </si>
  <si>
    <t>http://ieeexplore.ieee.org/xpls/abs_all.jsp?arnumber=6009264</t>
  </si>
  <si>
    <t>Business Process Models</t>
  </si>
  <si>
    <t>Textual</t>
  </si>
  <si>
    <t>Detecting Semantic Equivalence in UML Class Diagrams</t>
  </si>
  <si>
    <t>Christian Gerth</t>
  </si>
  <si>
    <t>Class Diagram</t>
  </si>
  <si>
    <t>Semantic</t>
  </si>
  <si>
    <t>Inferency</t>
  </si>
  <si>
    <t>http://ksiresearchorg.ipage.com/seke/seke14paper/seke14paper_167.pdf</t>
  </si>
  <si>
    <t>MADMatch: Many-to-Many Approximate
Diagram Matching for Design Comparison</t>
  </si>
  <si>
    <t>http://ieeexplore.ieee.org/xpl/articleDetails.jsp?arnumber=6464271</t>
  </si>
  <si>
    <t>IEEE Transactions on Software Engineering</t>
  </si>
  <si>
    <t>http://ieeexplore.ieee.org/xpls/abs_all.jsp?arnumber=5232811</t>
  </si>
  <si>
    <t>Bayesian Approaches to Matching Architectural Diagrams</t>
  </si>
  <si>
    <t>Pseudo-code</t>
  </si>
  <si>
    <t>Layout</t>
  </si>
  <si>
    <t>Empirical Experiment</t>
  </si>
  <si>
    <t>Error Correcting Graph Matching Application to Software Evolution</t>
  </si>
  <si>
    <t>http://ieeexplore.ieee.org/xpls/abs_all.jsp?arnumber=4656420&amp;tag=1</t>
  </si>
  <si>
    <t>Medium</t>
  </si>
  <si>
    <t>Semantic Model Differencing Utilizing Behavioral Semantics Specifications</t>
  </si>
  <si>
    <t>http://link.springer.com/chapter/10.1007%2F978-3-319-11653-2_8</t>
  </si>
  <si>
    <t>Meta-models</t>
  </si>
  <si>
    <t>Activity Diagram</t>
  </si>
  <si>
    <t>MMDiff - A Modeling Tool for Metamodel Comparison</t>
  </si>
  <si>
    <t>Qichao Liu</t>
  </si>
  <si>
    <t>http://dl.acm.org/citation.cfm?id=2184540</t>
  </si>
  <si>
    <t>signature matching, attribute matching and
structure matching</t>
  </si>
  <si>
    <t>ADDiff: Semantic Differencing for Activity Diagrams</t>
  </si>
  <si>
    <t>Shahar Maoz</t>
  </si>
  <si>
    <t>Activity Diagrams</t>
  </si>
  <si>
    <t>No</t>
  </si>
  <si>
    <t>Baseado em diagramas UML?</t>
  </si>
  <si>
    <t>BFS-like, least-fixpoint algorithm</t>
  </si>
  <si>
    <t>http://dl.acm.org/citation.cfm?id=2025113.2025140&amp;coll=DL&amp;dl=ACM&amp;CFID=598561760&amp;CFTOKEN=63936659</t>
  </si>
  <si>
    <t>Precision and Recall</t>
  </si>
  <si>
    <t>Empirical qualitative evaluation, Precision and Recall</t>
  </si>
  <si>
    <t xml:space="preserve">Qualitative and Quantitave evaluation, Direct Results Resume </t>
  </si>
  <si>
    <t>http://dl.acm.org/citation.cfm?id=1101940</t>
  </si>
  <si>
    <t>A generic approach to supporting diagram differencing and merging for collaborative design</t>
  </si>
  <si>
    <t>Akhil Mehra</t>
  </si>
  <si>
    <t>Cognitive Framework and user survey</t>
  </si>
  <si>
    <t>Matching and Merging of Statecharts Specifications</t>
  </si>
  <si>
    <t>Similarity</t>
  </si>
  <si>
    <t>http://dl.acm.org/citation.cfm?id=1248839</t>
  </si>
  <si>
    <t>Shiva Nejati</t>
  </si>
  <si>
    <t>Statechart</t>
  </si>
  <si>
    <t>Hybrid</t>
  </si>
  <si>
    <t>Matching and merging of variant feature specifications</t>
  </si>
  <si>
    <t>http://ieeexplore.ieee.org/xpl/articleDetails.jsp?arnumber=6086550</t>
  </si>
  <si>
    <t>Kleinner Oliveira</t>
  </si>
  <si>
    <t>Uma Abordagem Flexíıvel para Comparacão de Modelos UML</t>
  </si>
  <si>
    <t>High</t>
  </si>
  <si>
    <t>Yes</t>
  </si>
  <si>
    <t>UML profile</t>
  </si>
  <si>
    <t>http://www.jucs.org/jucs_15_11/a_flexible_strategy_based/jucs_15_11_2225_2253_oliveira.pdf</t>
  </si>
  <si>
    <t>Journal of Universal Computer Science</t>
  </si>
  <si>
    <t>A Generic Difference Algorithm for UML Models</t>
  </si>
  <si>
    <t>Udo Kelte</t>
  </si>
  <si>
    <t>Benchmark</t>
  </si>
  <si>
    <t>http://subs.emis.de/LNI/Proceedings/Proceedings64/GI-Proceedings.64-11.pdf?origin=publication_detail</t>
  </si>
  <si>
    <t>Difference Computation of Large Models</t>
  </si>
  <si>
    <t>dl.acm.org/citation.cfm?id=1287665</t>
  </si>
  <si>
    <t>Lexical</t>
  </si>
  <si>
    <t>Metamodel Matching Based on Planar Graph
Edit Distance</t>
  </si>
  <si>
    <t>Konrad Voigt</t>
  </si>
  <si>
    <t>http://link.springer.com/chapter/10.1007%2F978-3-642-13688-7_17</t>
  </si>
  <si>
    <t>Precision, Recall and F-Measure</t>
  </si>
  <si>
    <t>Model Comparison with GenericDiff</t>
  </si>
  <si>
    <t>Zhenchang Xing</t>
  </si>
  <si>
    <t>http://dl.acm.org/citation.cfm?id=1859020</t>
  </si>
  <si>
    <t>precision and recall</t>
  </si>
  <si>
    <t>http://dl.acm.org/citation.cfm?id=1101919</t>
  </si>
  <si>
    <t>UMLDiff: an algorithm for object-oriented design differencing</t>
  </si>
  <si>
    <t>Any UML Diagram</t>
  </si>
  <si>
    <t>RQ3. Used Models</t>
  </si>
  <si>
    <t>Total</t>
  </si>
  <si>
    <t>Other</t>
  </si>
  <si>
    <t>Tipos de algoritmo</t>
  </si>
  <si>
    <t>Catorias ou similaridade</t>
  </si>
  <si>
    <t>static and behavioral matching</t>
  </si>
  <si>
    <t>sintatic, typografic and semantic</t>
  </si>
  <si>
    <t>Syntatic</t>
  </si>
  <si>
    <t>Multi-Strategy</t>
  </si>
  <si>
    <t>Granularidade</t>
  </si>
  <si>
    <t>ECL</t>
  </si>
  <si>
    <t>Grau de suporte</t>
  </si>
  <si>
    <t>Empirical Experiment, Presicion and Recall</t>
  </si>
  <si>
    <t>Condução da similaridade</t>
  </si>
  <si>
    <t>Manual</t>
  </si>
  <si>
    <t>Especificação do algoritmo</t>
  </si>
  <si>
    <t>Papers per type publication</t>
  </si>
  <si>
    <t>Publication</t>
  </si>
  <si>
    <t>IEEE/ACM International Conference on Automated Software Engineering (ASE)</t>
  </si>
  <si>
    <t>International Workshop on Models and Evolution</t>
  </si>
  <si>
    <t>International Conference on Software Engineering Research, Management and Applications (SERA)</t>
  </si>
  <si>
    <t>IEEE International Conference on Services Computing (SCC)</t>
  </si>
  <si>
    <t>International Conference on Software Engineering and Knowledge Engineering (SEKE)</t>
  </si>
  <si>
    <t>International Conference on Model Driven Engineering Languages and Systems (MODELS)</t>
  </si>
  <si>
    <t>Mohamed El-Attar</t>
  </si>
  <si>
    <t>Segla Kpodjedo</t>
  </si>
  <si>
    <t>Doug Kimelman</t>
  </si>
  <si>
    <t>Philip Langer</t>
  </si>
  <si>
    <t>IEEE/ACM international Conference on Automated Software Engineering (ASE)</t>
  </si>
  <si>
    <t>IEEE/ACM international conference on Automated Software Engineering (ASE)</t>
  </si>
  <si>
    <t>AMC Southeast Regional Conference (SRC)</t>
  </si>
  <si>
    <t>European Software Engineering Conference and the ACM SIGSOFT Symposium on The Foundations of Software Engineering (ESEC/FSE)</t>
  </si>
  <si>
    <t>International Workshop on Model Comparison in Practice</t>
  </si>
  <si>
    <t>International Conference on Software Engineering (ICSE)</t>
  </si>
  <si>
    <t>Theory and Practice of Model Transformations</t>
  </si>
  <si>
    <t>Quantity Approaches</t>
  </si>
  <si>
    <t>Software Engineering</t>
  </si>
  <si>
    <t>Percent</t>
  </si>
  <si>
    <t>Total papers:</t>
  </si>
  <si>
    <t>Christoph Treude</t>
  </si>
  <si>
    <t>Author</t>
  </si>
  <si>
    <t>Quantity of Papers</t>
  </si>
  <si>
    <t>Evaluation Research</t>
  </si>
  <si>
    <t>6.1</t>
  </si>
  <si>
    <t xml:space="preserve">Validation Research </t>
  </si>
  <si>
    <t>Opinion Papers</t>
  </si>
  <si>
    <t>6.2</t>
  </si>
  <si>
    <t>6.3</t>
  </si>
  <si>
    <t>6.4 - RQ1, RQ4 and RQ5</t>
  </si>
  <si>
    <t>6.5 - RQ1, RQ2 and RQ3</t>
  </si>
  <si>
    <t>CC</t>
  </si>
  <si>
    <t>GD</t>
  </si>
  <si>
    <t>MM</t>
  </si>
  <si>
    <t>BPM</t>
  </si>
  <si>
    <t>UC</t>
  </si>
  <si>
    <t>CD</t>
  </si>
  <si>
    <t>AD</t>
  </si>
  <si>
    <t>SCD</t>
  </si>
  <si>
    <t>UP</t>
  </si>
  <si>
    <t>AUD</t>
  </si>
  <si>
    <t>An interactive tool for UML class model evolution in database applications</t>
  </si>
  <si>
    <t>Vukasin Milovanovic</t>
  </si>
  <si>
    <t>Industrial</t>
  </si>
  <si>
    <t>IEEE</t>
  </si>
  <si>
    <t>Similarity Assessment of UML Class Diagrams using Simulated Annealing</t>
  </si>
  <si>
    <t>Mojeeb Al-Rhman Al-Khiaty</t>
  </si>
  <si>
    <t>precision e recall</t>
  </si>
  <si>
    <t>Difference Tools for Analysis and Design Documents</t>
  </si>
  <si>
    <t>Dirk Ohst</t>
  </si>
  <si>
    <t>Class Diagram Retrieval Using Genetic Algorithm</t>
  </si>
  <si>
    <t>Hamza Onoruoiza Salami</t>
  </si>
  <si>
    <t>Precision</t>
  </si>
  <si>
    <t>iEEE</t>
  </si>
  <si>
    <t>A Metamodel-Based Matching Algorithm for Model Transformations</t>
  </si>
  <si>
    <t>Finding Reusable UML Sequence Diagrams Automatically</t>
  </si>
  <si>
    <t>William N. Robinson</t>
  </si>
  <si>
    <t>Sequence Diagram</t>
  </si>
  <si>
    <t>Retrieving Sequence Diagrams Using Genetic Algorithm</t>
  </si>
  <si>
    <t>Mean Average Precision</t>
  </si>
  <si>
    <t>Webdiff: A generic differencing service for software artifacts</t>
  </si>
  <si>
    <t>ACM</t>
  </si>
  <si>
    <t>http://ieeexplore.ieee.org/xpls/abs_all.jsp?arnumber=4561618&amp;tag=1</t>
  </si>
  <si>
    <t>A Diagnosis Method that Matches Class Diagrams in a Learning Environment for Object-Oriented Modeling</t>
  </si>
  <si>
    <t>Ludovic Auxepaules</t>
  </si>
  <si>
    <t>sintatica/semantica</t>
  </si>
  <si>
    <t>DARLS: Differencing and Merging Diagrams Using Dual View, Animation, Re-Layout, Layers and a Storyboard</t>
  </si>
  <si>
    <t>Loutfouz Zaman</t>
  </si>
  <si>
    <t>User Study</t>
  </si>
  <si>
    <t>Information and Software Technology</t>
  </si>
  <si>
    <t>A two-stage framework for UML specification matching</t>
  </si>
  <si>
    <t>Wei-Jin Park</t>
  </si>
  <si>
    <t>Matching Class Diagrams: With Estimated Costs Towards the Exact Solution?</t>
  </si>
  <si>
    <t>Sabrina Uhrig</t>
  </si>
  <si>
    <t>How Humans merge UML-Models</t>
  </si>
  <si>
    <t>Rainer Lutz</t>
  </si>
  <si>
    <t>Ontology Aided Model Comparison</t>
  </si>
  <si>
    <t>http://link.springer.com/article/10.1007%2Fs10270-013-0378-9#</t>
  </si>
  <si>
    <t>Software and Systems Modeling</t>
  </si>
  <si>
    <t>ALTA (sintatico, atributos e estrutura)</t>
  </si>
  <si>
    <t>http://ieeexplore.ieee.org/xpl/articleDetails.jsp?arnumber=6933505&amp;sortType%3Dasc_p_Sequence%26filter%3DAND(p_IS_Number%3A6933501)</t>
  </si>
  <si>
    <t>Philosophical Paper</t>
  </si>
  <si>
    <t>syntatic and Layout</t>
  </si>
  <si>
    <t>http://ieeexplore.ieee.org/xpls/abs_all.jsp?arnumber=1235402</t>
  </si>
  <si>
    <t>Classifier`s components</t>
  </si>
  <si>
    <t>http://ieeexplore.ieee.org/xpls/abs_all.jsp?arnumber=6786088</t>
  </si>
  <si>
    <t>Márk Asztalos</t>
  </si>
  <si>
    <t>http://ieeexplore.ieee.org/xpl/articleDetails.jsp?arnumber=4721396&amp;tag=1</t>
  </si>
  <si>
    <t>IEEE Software</t>
  </si>
  <si>
    <t>http://ieeexplore.ieee.org/xpl/articleDetails.jsp?tp=&amp;arnumber=1331304&amp;queryText%3DFinding+Reusable+UML+Sequence+Diagrams+Automatically</t>
  </si>
  <si>
    <t>http://ieeexplore.ieee.org/xpls/abs_all.jsp?arnumber=6841889</t>
  </si>
  <si>
    <t>http://ieeexplore.ieee.org/xpls/abs_all.jsp?arnumber=6080836&amp;tag=1</t>
  </si>
  <si>
    <t>http://dl.acm.org/citation.cfm?id=1979824</t>
  </si>
  <si>
    <t>http://www.sciencedirect.com/science/article/pii/S0950584910001898#</t>
  </si>
  <si>
    <t>http://dl.acm.org/citation.cfm?id=1370155</t>
  </si>
  <si>
    <t>http://ieeexplore.ieee.org/xpl/articleDetails.jsp?arnumber=6092566</t>
  </si>
  <si>
    <t>Personal Experience</t>
  </si>
  <si>
    <t>http://ieeexplore.ieee.org/xpl/articleDetails.jsp?arnumber=5090514</t>
  </si>
  <si>
    <t>IEEE International Conference on Software Engineering and Service (ICSESS)</t>
  </si>
  <si>
    <t>DSMDiff: A Differentiation Tool for Domain-Specific Models</t>
  </si>
  <si>
    <t>Yuehua Lin</t>
  </si>
  <si>
    <t>http://libra.msra.cn/Publication/5787261/dsmdiff-a-differentiation-tool-for-domain-specific-models</t>
  </si>
  <si>
    <t xml:space="preserve"> European Journal of Information Systems</t>
  </si>
  <si>
    <t>Scopus</t>
  </si>
  <si>
    <t>http://www.scopus.com/record/display.url?eid=2-s2.0-84868674954&amp;origin=resultslist&amp;sort=plf-f&amp;src=s&amp;st1=Measuring+UML+model+similarity&amp;sid=8A293E6CF3DFFFB7F4BA409723AA4858.aqHV0EoE4xlIF3hgVWgA%3a20&amp;sot=b&amp;sdt=b&amp;sl=45&amp;s=TITLE-ABS-KEY%28Measuring+UML+model+similarity%29&amp;relpos=4&amp;relpos=4&amp;citeCnt=0&amp;searchTerm=TITLE-ABS-KEY%28Measuring+UML+model+similarity%29</t>
  </si>
  <si>
    <t>Measuring UML model similarity</t>
  </si>
  <si>
    <t>Jie Su</t>
  </si>
  <si>
    <t>Differencing logical UML models</t>
  </si>
  <si>
    <t>Springer Link</t>
  </si>
  <si>
    <t>http://link.springer.com/article/10.1007%2Fs10515-007-0007-3#page-1</t>
  </si>
  <si>
    <t>Automated Software Engineering</t>
  </si>
  <si>
    <t>International Conference on Software Maintenance (ICSM)</t>
  </si>
  <si>
    <t>International Conference on Machine Learning and Applications (ICMLA)</t>
  </si>
  <si>
    <t>IEEE International Conference on Computational Cybernetics (ICCC)</t>
  </si>
  <si>
    <t>International Joint Conference on Computer Science and Software Engineering (JCSSE)</t>
  </si>
  <si>
    <t>IEEE International Conference on Advanced Learning Technologies (ICALT)</t>
  </si>
  <si>
    <t>Extended Abstracts on Human Factors in Computing Systems (CHI EA)</t>
  </si>
  <si>
    <t>international workshop on Comparison and versioning of software models</t>
  </si>
  <si>
    <t>International Symposium on Empirical Software Engineering and Measurement (ESEM)</t>
  </si>
  <si>
    <t>IEEE International Conference on Engineering of Complex Computer Systems (ICECCS)</t>
  </si>
  <si>
    <t>International Conference on Software Paradigm Trends (ICSOFT)</t>
  </si>
  <si>
    <t>Dimitrios Kolovos</t>
  </si>
  <si>
    <t>http://dl.acm.org/citation.cfm?id=1138308</t>
  </si>
  <si>
    <t>International Workshop on Global Integrated Model Management (GaMMa)</t>
  </si>
  <si>
    <t>Partial</t>
  </si>
  <si>
    <t>Working Conference on Reverse Engineering (WCRE)</t>
  </si>
  <si>
    <t>Nikolaos Tsantalis</t>
  </si>
  <si>
    <t>SD</t>
  </si>
  <si>
    <t>"2003</t>
  </si>
  <si>
    <t>"2004</t>
  </si>
  <si>
    <t>"2005</t>
  </si>
  <si>
    <t>"2006</t>
  </si>
  <si>
    <t>"2007</t>
  </si>
  <si>
    <t>"2008</t>
  </si>
  <si>
    <t>"2009</t>
  </si>
  <si>
    <t>"2010</t>
  </si>
  <si>
    <t>"2011</t>
  </si>
  <si>
    <t>"2012"</t>
  </si>
  <si>
    <t>"2013</t>
  </si>
  <si>
    <t>"2014"</t>
  </si>
  <si>
    <t>Column1</t>
  </si>
  <si>
    <t>Column2</t>
  </si>
  <si>
    <t>X</t>
  </si>
  <si>
    <t>Y</t>
  </si>
  <si>
    <t>"2003"</t>
  </si>
  <si>
    <t>"2004"</t>
  </si>
  <si>
    <t>"2005"</t>
  </si>
  <si>
    <t>Size</t>
  </si>
  <si>
    <t>Research methods</t>
  </si>
  <si>
    <t>Coarse-grained</t>
  </si>
  <si>
    <t>Fine-grained</t>
  </si>
  <si>
    <t>Matching</t>
  </si>
  <si>
    <t>UML Class Diagrams: Similarity Aspects and Matching</t>
  </si>
  <si>
    <t>http://www.lnse.org/vol4/221-TD038.pdf</t>
  </si>
  <si>
    <t>Lecture Notes on Software Engineering</t>
  </si>
  <si>
    <t xml:space="preserve"> IEEE International Conference on Software Engineering and Service Science (ICSESS)</t>
  </si>
  <si>
    <t>Similarity assessment of UML class diagrams using a greedy algorithm</t>
  </si>
  <si>
    <t>http://ieeexplore.ieee.org/xpl/login.jsp?tp=&amp;arnumber=6978199&amp;url=http%3A%2F%2Fieeexplore.ieee.org%2Fxpls%2Fabs_all.jsp%3Farnumber%3D6978199</t>
  </si>
  <si>
    <t>Computing the Structural Difference between State-Based Models</t>
  </si>
  <si>
    <t>Kirill Bogdanov</t>
  </si>
  <si>
    <t>Working Conference on Reverse Engineering</t>
  </si>
  <si>
    <t>http://ieeexplore.ieee.org/xpls/abs_all.jsp?arnumber=5328817&amp;tag=1</t>
  </si>
  <si>
    <t>A Bayesian Approach to Diagram Matching
with Application to Architectural Models</t>
  </si>
  <si>
    <t>David Mandelin</t>
  </si>
  <si>
    <t>http://dl.acm.org/citation.cfm?id=1134317</t>
  </si>
  <si>
    <t>international conference on Software engineering</t>
  </si>
  <si>
    <t>CDDiff: Semantic differencing for class diagrams</t>
  </si>
  <si>
    <t>http://link.springer.com/chapter/10.1007%2F978-3-642-22655-7_12</t>
  </si>
  <si>
    <t>international conference on Software engineering (ICSE)</t>
  </si>
  <si>
    <t>European Conference on Object-Oriented Programming</t>
  </si>
  <si>
    <t>Constructing difference tools for models using the SiDiff framework</t>
  </si>
  <si>
    <t>http://dl.acm.org/citation.cfm?id=1370201</t>
  </si>
  <si>
    <t>Maik Schmidt</t>
  </si>
  <si>
    <t>http://citeseerx.ist.psu.edu/viewdoc/summary?doi=10.1.1.88.3984</t>
  </si>
  <si>
    <t>Difference Detection and Visualization
in UML Class Diagrams</t>
  </si>
  <si>
    <t>IEEE International Conference on Engineering of Complex Computer Systems</t>
  </si>
  <si>
    <t>Martin Girschick</t>
  </si>
  <si>
    <t>Validation Research</t>
  </si>
  <si>
    <t>http://dl.acm.org/citation.cfm?id=2642984&amp;CFID=730726839&amp;CFTOKEN=97524887</t>
  </si>
  <si>
    <t>Using visual dataflow programming for interactive model comparison</t>
  </si>
  <si>
    <t>ACM/IEEE international conference on Automated software engineering</t>
  </si>
  <si>
    <t>Experiment</t>
  </si>
  <si>
    <t>Marouane Kessentinia</t>
  </si>
  <si>
    <t>http://dl.acm.org/citation.cfm?id=2724138</t>
  </si>
  <si>
    <t>Journal of Systems and Software</t>
  </si>
  <si>
    <t>Model Matching for Web Services on Context Dependencies</t>
  </si>
  <si>
    <t>multi-Strategy</t>
  </si>
  <si>
    <t>http://dl.acm.org/citation.cfm?id=2428748</t>
  </si>
  <si>
    <t>International Conference on Information Integration and Web-based Applications &amp; Services</t>
  </si>
  <si>
    <t>Georgia M. Kapitsaki</t>
  </si>
  <si>
    <t>"2013"</t>
  </si>
  <si>
    <t>"2015"</t>
  </si>
  <si>
    <t>"2016"</t>
  </si>
  <si>
    <t>"2006"</t>
  </si>
  <si>
    <t>"2007"</t>
  </si>
  <si>
    <t>"2008"</t>
  </si>
  <si>
    <t>"2009"</t>
  </si>
  <si>
    <t>"2010"</t>
  </si>
  <si>
    <t>"2011"</t>
  </si>
  <si>
    <t>Establishing Correspondences between Models with the Epsilon Comparison Language</t>
  </si>
  <si>
    <t>http://link.springer.com/chapter/10.1007/978-3-642-02674-4_11</t>
  </si>
  <si>
    <t>European Conference on Model Driven Architecture</t>
  </si>
  <si>
    <t>Dimitrios S. Kolovos</t>
  </si>
  <si>
    <t>Operation-based</t>
  </si>
  <si>
    <t>multi-view</t>
  </si>
  <si>
    <t>Search-based metamodel matching with structural and syntactic measures</t>
  </si>
  <si>
    <t>Heuristic</t>
  </si>
  <si>
    <t>Change-based</t>
  </si>
  <si>
    <t>UUID</t>
  </si>
  <si>
    <t>State-based</t>
  </si>
  <si>
    <t>Both</t>
  </si>
  <si>
    <t xml:space="preserve"> Change-based</t>
  </si>
  <si>
    <t>None</t>
  </si>
  <si>
    <t>Search-based</t>
  </si>
  <si>
    <t>Rule-based</t>
  </si>
  <si>
    <t>witeness</t>
  </si>
  <si>
    <t xml:space="preserve">avalia similaridade e </t>
  </si>
  <si>
    <t>domain-independent challenge</t>
  </si>
  <si>
    <t>Reports that only inquestionable elements are automatically matched</t>
  </si>
  <si>
    <t>Signature-based</t>
  </si>
  <si>
    <t>left hand graph rules/graph rewriting</t>
  </si>
  <si>
    <t>structure scone</t>
  </si>
  <si>
    <t>estimates solution cost</t>
  </si>
  <si>
    <t>predomina mais a heuristica</t>
  </si>
  <si>
    <t>Edit-distance</t>
  </si>
  <si>
    <t>none</t>
  </si>
  <si>
    <t>Comparison Technique</t>
  </si>
  <si>
    <t>Valeria Costa</t>
  </si>
  <si>
    <r>
      <t xml:space="preserve">Model </t>
    </r>
    <r>
      <rPr>
        <sz val="11"/>
        <rFont val="Calibri"/>
        <family val="2"/>
        <scheme val="minor"/>
      </rPr>
      <t>Comparison: A</t>
    </r>
    <r>
      <rPr>
        <sz val="11"/>
        <color theme="1"/>
        <rFont val="Calibri"/>
        <family val="2"/>
        <scheme val="minor"/>
      </rPr>
      <t xml:space="preserve"> Foundation for Model Composition and Model Transformation Testing</t>
    </r>
  </si>
  <si>
    <t>ID</t>
  </si>
  <si>
    <t>Heuristica</t>
  </si>
  <si>
    <t>Ambos</t>
  </si>
  <si>
    <t>Nenhuma</t>
  </si>
  <si>
    <t>CoMSS: Context based measure for semantic similarity between conceptual models</t>
  </si>
  <si>
    <t>ieeexplore.ieee.org/document/8250633/</t>
  </si>
  <si>
    <t>International Conference on Intelligent Computing and Control Systems</t>
  </si>
  <si>
    <t>Er. Anjali Kaundal</t>
  </si>
  <si>
    <t>Matching UML class diagrams using a Hybridized Greedy-Genetic algorithm</t>
  </si>
  <si>
    <t xml:space="preserve">International Scientific and Technical Conference on Computer Sciences and Information Technologies </t>
  </si>
  <si>
    <t>http://ieeexplore.ieee.org/document/8098759/</t>
  </si>
  <si>
    <t>Multiview Similarity Assessment Technique of UML Diagrams</t>
  </si>
  <si>
    <t>http://linkinghub.elsevier.com/retrieve/pii/S1877050917329289</t>
  </si>
  <si>
    <t>Procedia Computer Science</t>
  </si>
  <si>
    <t>Science Direct</t>
  </si>
  <si>
    <t>Similarity assessment of uml sequence diagrams using dynamic programming</t>
  </si>
  <si>
    <t>International Visual Informatics Conference</t>
  </si>
  <si>
    <t>http://link.springer.com/10.1007/978-3-319-70010-6_25</t>
  </si>
  <si>
    <t>Alhassan Adamu</t>
  </si>
  <si>
    <t>Component-and-connector</t>
  </si>
  <si>
    <t>"2017"</t>
  </si>
  <si>
    <t>"2018"</t>
  </si>
  <si>
    <t>Year</t>
  </si>
  <si>
    <t>Title</t>
  </si>
  <si>
    <t>Main Author</t>
  </si>
  <si>
    <t>RQ1.  UML Version</t>
  </si>
  <si>
    <t>It is UML-Based?</t>
  </si>
  <si>
    <t>RQ1.Diagrams</t>
  </si>
  <si>
    <t>Evaluation Methods</t>
  </si>
  <si>
    <t>RQ6. Research Method</t>
  </si>
  <si>
    <t>RQ2.Data Structures</t>
  </si>
  <si>
    <t>RQ3. Comparison Aspects</t>
  </si>
  <si>
    <t>RQ4. Degree of Granularity</t>
  </si>
  <si>
    <t>RQ5. Types of Comparison</t>
  </si>
  <si>
    <t>Representation</t>
  </si>
  <si>
    <t>Tools/Approach Flexibility</t>
  </si>
  <si>
    <t>RQ7.Level of Automation</t>
  </si>
  <si>
    <t>Kind of Operation</t>
  </si>
  <si>
    <t>RQ8. Comparison Techniques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</si>
</sst>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9" fontId="0" fillId="0" borderId="1" xfId="2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9" fontId="0" fillId="0" borderId="1" xfId="2" applyFont="1" applyBorder="1"/>
    <xf numFmtId="0" fontId="0" fillId="0" borderId="1" xfId="0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" fontId="4" fillId="0" borderId="0" xfId="1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4" fillId="0" borderId="1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/>
    <xf numFmtId="1" fontId="4" fillId="0" borderId="1" xfId="1" applyNumberFormat="1" applyFont="1" applyBorder="1" applyAlignment="1">
      <alignment horizontal="center" vertical="center" wrapText="1"/>
    </xf>
    <xf numFmtId="9" fontId="0" fillId="0" borderId="0" xfId="2" applyFont="1" applyBorder="1"/>
    <xf numFmtId="0" fontId="4" fillId="0" borderId="0" xfId="1" applyNumberFormat="1" applyFont="1" applyBorder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2" fillId="0" borderId="0" xfId="1" applyBorder="1"/>
    <xf numFmtId="1" fontId="4" fillId="0" borderId="0" xfId="1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0" fillId="0" borderId="1" xfId="2" applyNumberFormat="1" applyFont="1" applyBorder="1"/>
    <xf numFmtId="164" fontId="0" fillId="0" borderId="0" xfId="2" applyNumberFormat="1" applyFont="1"/>
    <xf numFmtId="0" fontId="3" fillId="0" borderId="2" xfId="0" applyFont="1" applyFill="1" applyBorder="1" applyAlignment="1">
      <alignment horizontal="center" vertical="center" wrapText="1"/>
    </xf>
    <xf numFmtId="9" fontId="0" fillId="0" borderId="0" xfId="2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10" fillId="0" borderId="1" xfId="1" applyNumberFormat="1" applyFont="1" applyBorder="1" applyAlignment="1">
      <alignment horizontal="center" vertical="center" wrapText="1"/>
    </xf>
    <xf numFmtId="1" fontId="10" fillId="0" borderId="1" xfId="1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3" fontId="0" fillId="0" borderId="1" xfId="54" applyFont="1" applyBorder="1" applyAlignment="1"/>
    <xf numFmtId="1" fontId="0" fillId="0" borderId="1" xfId="0" applyNumberFormat="1" applyBorder="1" applyAlignment="1">
      <alignment horizontal="center"/>
    </xf>
    <xf numFmtId="0" fontId="0" fillId="2" borderId="1" xfId="0" applyFill="1" applyBorder="1"/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2" borderId="0" xfId="0" applyFill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NumberForma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3" fillId="0" borderId="0" xfId="0" applyFont="1"/>
  </cellXfs>
  <cellStyles count="59">
    <cellStyle name="Hiperlink" xfId="1" builtinId="8"/>
    <cellStyle name="Hiperlink Visitado" xfId="3" builtinId="9" hidden="1"/>
    <cellStyle name="Hiperlink Visitado" xfId="4" builtinId="9" hidden="1"/>
    <cellStyle name="Hiperlink Visitado" xfId="5" builtinId="9" hidden="1"/>
    <cellStyle name="Hiperlink Visitado" xfId="6" builtinId="9" hidden="1"/>
    <cellStyle name="Hiperlink Visitado" xfId="7" builtinId="9" hidden="1"/>
    <cellStyle name="Hiperlink Visitado" xfId="8" builtinId="9" hidden="1"/>
    <cellStyle name="Hiperlink Visitado" xfId="9" builtinId="9" hidden="1"/>
    <cellStyle name="Hiperlink Visitado" xfId="10" builtinId="9" hidden="1"/>
    <cellStyle name="Hiperlink Visitado" xfId="11" builtinId="9" hidden="1"/>
    <cellStyle name="Hiperlink Visitado" xfId="12" builtinId="9" hidden="1"/>
    <cellStyle name="Hiperlink Visitado" xfId="13" builtinId="9" hidden="1"/>
    <cellStyle name="Hiperlink Visitado" xfId="14" builtinId="9" hidden="1"/>
    <cellStyle name="Hiperlink Visitado" xfId="15" builtinId="9" hidden="1"/>
    <cellStyle name="Hiperlink Visitado" xfId="16" builtinId="9" hidden="1"/>
    <cellStyle name="Hiperlink Visitado" xfId="17" builtinId="9" hidden="1"/>
    <cellStyle name="Hiperlink Visitado" xfId="18" builtinId="9" hidden="1"/>
    <cellStyle name="Hiperlink Visitado" xfId="19" builtinId="9" hidden="1"/>
    <cellStyle name="Hiperlink Visitado" xfId="20" builtinId="9" hidden="1"/>
    <cellStyle name="Hiperlink Visitado" xfId="21" builtinId="9" hidden="1"/>
    <cellStyle name="Hiperlink Visitado" xfId="22" builtinId="9" hidden="1"/>
    <cellStyle name="Hiperlink Visitado" xfId="23" builtinId="9" hidden="1"/>
    <cellStyle name="Hiperlink Visitado" xfId="24" builtinId="9" hidden="1"/>
    <cellStyle name="Hiperlink Visitado" xfId="25" builtinId="9" hidden="1"/>
    <cellStyle name="Hiperlink Visitado" xfId="26" builtinId="9" hidden="1"/>
    <cellStyle name="Hiperlink Visitado" xfId="27" builtinId="9" hidden="1"/>
    <cellStyle name="Hiperlink Visitado" xfId="28" builtinId="9" hidden="1"/>
    <cellStyle name="Hiperlink Visitado" xfId="29" builtinId="9" hidden="1"/>
    <cellStyle name="Hiperlink Visitado" xfId="30" builtinId="9" hidden="1"/>
    <cellStyle name="Hiperlink Visitado" xfId="31" builtinId="9" hidden="1"/>
    <cellStyle name="Hiperlink Visitado" xfId="32" builtinId="9" hidden="1"/>
    <cellStyle name="Hiperlink Visitado" xfId="33" builtinId="9" hidden="1"/>
    <cellStyle name="Hiperlink Visitado" xfId="34" builtinId="9" hidden="1"/>
    <cellStyle name="Hiperlink Visitado" xfId="35" builtinId="9" hidden="1"/>
    <cellStyle name="Hiperlink Visitado" xfId="36" builtinId="9" hidden="1"/>
    <cellStyle name="Hiperlink Visitado" xfId="37" builtinId="9" hidden="1"/>
    <cellStyle name="Hiperlink Visitado" xfId="38" builtinId="9" hidden="1"/>
    <cellStyle name="Hiperlink Visitado" xfId="39" builtinId="9" hidden="1"/>
    <cellStyle name="Hiperlink Visitado" xfId="40" builtinId="9" hidden="1"/>
    <cellStyle name="Hiperlink Visitado" xfId="41" builtinId="9" hidden="1"/>
    <cellStyle name="Hiperlink Visitado" xfId="42" builtinId="9" hidden="1"/>
    <cellStyle name="Hiperlink Visitado" xfId="43" builtinId="9" hidden="1"/>
    <cellStyle name="Hiperlink Visitado" xfId="44" builtinId="9" hidden="1"/>
    <cellStyle name="Hiperlink Visitado" xfId="45" builtinId="9" hidden="1"/>
    <cellStyle name="Hiperlink Visitado" xfId="46" builtinId="9" hidden="1"/>
    <cellStyle name="Hiperlink Visitado" xfId="47" builtinId="9" hidden="1"/>
    <cellStyle name="Hiperlink Visitado" xfId="48" builtinId="9" hidden="1"/>
    <cellStyle name="Hiperlink Visitado" xfId="49" builtinId="9" hidden="1"/>
    <cellStyle name="Hiperlink Visitado" xfId="50" builtinId="9" hidden="1"/>
    <cellStyle name="Hiperlink Visitado" xfId="51" builtinId="9" hidden="1"/>
    <cellStyle name="Hiperlink Visitado" xfId="52" builtinId="9" hidden="1"/>
    <cellStyle name="Hiperlink Visitado" xfId="53" builtinId="9" hidden="1"/>
    <cellStyle name="Hiperlink Visitado" xfId="55" builtinId="9" hidden="1"/>
    <cellStyle name="Hiperlink Visitado" xfId="56" builtinId="9" hidden="1"/>
    <cellStyle name="Hiperlink Visitado" xfId="57" builtinId="9" hidden="1"/>
    <cellStyle name="Hiperlink Visitado" xfId="58" builtinId="9" hidden="1"/>
    <cellStyle name="Normal" xfId="0" builtinId="0"/>
    <cellStyle name="Porcentagem" xfId="2" builtinId="5"/>
    <cellStyle name="Vírgula" xfId="5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5"/>
      <c:rotY val="1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0939556468484903E-2"/>
          <c:y val="6.4497013304371395E-2"/>
          <c:w val="0.93539846408087901"/>
          <c:h val="0.8261915630111450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Sheet1!$A$4:$K$4</c:f>
              <c:strCache>
                <c:ptCount val="11"/>
                <c:pt idx="0">
                  <c:v>CC</c:v>
                </c:pt>
                <c:pt idx="1">
                  <c:v>GD</c:v>
                </c:pt>
                <c:pt idx="2">
                  <c:v>MM</c:v>
                </c:pt>
                <c:pt idx="3">
                  <c:v>BPM</c:v>
                </c:pt>
                <c:pt idx="4">
                  <c:v>UC</c:v>
                </c:pt>
                <c:pt idx="5">
                  <c:v>CD</c:v>
                </c:pt>
                <c:pt idx="6">
                  <c:v>SD</c:v>
                </c:pt>
                <c:pt idx="7">
                  <c:v>AD</c:v>
                </c:pt>
                <c:pt idx="8">
                  <c:v>SCD</c:v>
                </c:pt>
                <c:pt idx="9">
                  <c:v>UP</c:v>
                </c:pt>
                <c:pt idx="10">
                  <c:v>AUD</c:v>
                </c:pt>
              </c:strCache>
            </c:strRef>
          </c:cat>
          <c:val>
            <c:numRef>
              <c:f>Sheet1!$A$3:$K$3</c:f>
              <c:numCache>
                <c:formatCode>General</c:formatCode>
                <c:ptCount val="11"/>
                <c:pt idx="0">
                  <c:v>1</c:v>
                </c:pt>
                <c:pt idx="1">
                  <c:v>17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20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7-4AD9-8A31-EA39C62D0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8494136"/>
        <c:axId val="2118259320"/>
        <c:axId val="0"/>
      </c:bar3DChart>
      <c:catAx>
        <c:axId val="211849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 i="0" baseline="0">
                <a:latin typeface="Arial"/>
              </a:defRPr>
            </a:pPr>
            <a:endParaRPr lang="pt-BR"/>
          </a:p>
        </c:txPr>
        <c:crossAx val="2118259320"/>
        <c:crosses val="autoZero"/>
        <c:auto val="1"/>
        <c:lblAlgn val="ctr"/>
        <c:lblOffset val="100"/>
        <c:noMultiLvlLbl val="0"/>
      </c:catAx>
      <c:valAx>
        <c:axId val="2118259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84941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"/>
      <c:hPercent val="100"/>
      <c:rotY val="10"/>
      <c:rAngAx val="1"/>
    </c:view3D>
    <c:floor>
      <c:thickness val="0"/>
    </c:floor>
    <c:sideWall>
      <c:thickness val="0"/>
      <c:spPr>
        <a:noFill/>
        <a:ln w="25400">
          <a:noFill/>
        </a:ln>
        <a:effectLst/>
      </c:spPr>
    </c:sideWall>
    <c:backWall>
      <c:thickness val="0"/>
      <c:spPr>
        <a:noFill/>
        <a:ln w="25400"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4.3896533834570803E-2"/>
          <c:y val="4.0456059599402697E-2"/>
          <c:w val="0.95610346616542896"/>
          <c:h val="0.8426232106799189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Sheet1!$B$114:$G$114</c:f>
              <c:strCache>
                <c:ptCount val="6"/>
                <c:pt idx="0">
                  <c:v>Proposal of Solution</c:v>
                </c:pt>
                <c:pt idx="1">
                  <c:v>Evaluation Research</c:v>
                </c:pt>
                <c:pt idx="2">
                  <c:v>Philosophical Paper</c:v>
                </c:pt>
                <c:pt idx="3">
                  <c:v>Personal Experience</c:v>
                </c:pt>
                <c:pt idx="4">
                  <c:v>Opinion Papers</c:v>
                </c:pt>
                <c:pt idx="5">
                  <c:v>Validation Research</c:v>
                </c:pt>
              </c:strCache>
            </c:strRef>
          </c:cat>
          <c:val>
            <c:numRef>
              <c:f>Sheet1!$B$115:$G$115</c:f>
              <c:numCache>
                <c:formatCode>General</c:formatCode>
                <c:ptCount val="6"/>
                <c:pt idx="0">
                  <c:v>44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1-43C6-8F43-E1DC123C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8596424"/>
        <c:axId val="2103111640"/>
        <c:axId val="0"/>
      </c:bar3DChart>
      <c:catAx>
        <c:axId val="211859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2103111640"/>
        <c:crosses val="autoZero"/>
        <c:auto val="1"/>
        <c:lblAlgn val="ctr"/>
        <c:lblOffset val="100"/>
        <c:noMultiLvlLbl val="0"/>
      </c:catAx>
      <c:valAx>
        <c:axId val="2103111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211859642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0"/>
      <c:rotY val="3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2777565078786369E-2"/>
          <c:y val="0.12936773147259031"/>
          <c:w val="0.86618503192057217"/>
          <c:h val="0.7155440110890273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Sheet1!$C$300</c:f>
              <c:strCache>
                <c:ptCount val="1"/>
                <c:pt idx="0">
                  <c:v>UUID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Sheet1!$B$301:$B$316</c:f>
              <c:numCache>
                <c:formatCode>0</c:formatCode>
                <c:ptCount val="16"/>
                <c:pt idx="0" formatCode="General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Sheet1!$C$301:$C$316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B-4C07-8079-BDA0EC499A71}"/>
            </c:ext>
          </c:extLst>
        </c:ser>
        <c:ser>
          <c:idx val="1"/>
          <c:order val="1"/>
          <c:tx>
            <c:strRef>
              <c:f>Sheet1!$D$300</c:f>
              <c:strCache>
                <c:ptCount val="1"/>
                <c:pt idx="0">
                  <c:v>Heuristic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Sheet1!$B$301:$B$316</c:f>
              <c:numCache>
                <c:formatCode>0</c:formatCode>
                <c:ptCount val="16"/>
                <c:pt idx="0" formatCode="General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Sheet1!$D$301:$D$316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B-4C07-8079-BDA0EC499A71}"/>
            </c:ext>
          </c:extLst>
        </c:ser>
        <c:ser>
          <c:idx val="2"/>
          <c:order val="2"/>
          <c:tx>
            <c:strRef>
              <c:f>Sheet1!$E$300</c:f>
              <c:strCache>
                <c:ptCount val="1"/>
                <c:pt idx="0">
                  <c:v>Search-based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Sheet1!$B$301:$B$316</c:f>
              <c:numCache>
                <c:formatCode>0</c:formatCode>
                <c:ptCount val="16"/>
                <c:pt idx="0" formatCode="General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Sheet1!$E$301:$E$316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9B-4C07-8079-BDA0EC499A71}"/>
            </c:ext>
          </c:extLst>
        </c:ser>
        <c:ser>
          <c:idx val="3"/>
          <c:order val="3"/>
          <c:tx>
            <c:strRef>
              <c:f>Sheet1!$F$300</c:f>
              <c:strCache>
                <c:ptCount val="1"/>
                <c:pt idx="0">
                  <c:v>Rule-based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Sheet1!$B$301:$B$316</c:f>
              <c:numCache>
                <c:formatCode>0</c:formatCode>
                <c:ptCount val="16"/>
                <c:pt idx="0" formatCode="General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Sheet1!$F$301:$F$316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9B-4C07-8079-BDA0EC499A71}"/>
            </c:ext>
          </c:extLst>
        </c:ser>
        <c:ser>
          <c:idx val="4"/>
          <c:order val="4"/>
          <c:tx>
            <c:strRef>
              <c:f>Sheet1!$G$300</c:f>
              <c:strCache>
                <c:ptCount val="1"/>
                <c:pt idx="0">
                  <c:v>Both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Sheet1!$B$301:$B$316</c:f>
              <c:numCache>
                <c:formatCode>0</c:formatCode>
                <c:ptCount val="16"/>
                <c:pt idx="0" formatCode="General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Sheet1!$G$301:$G$316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9B-4C07-8079-BDA0EC499A71}"/>
            </c:ext>
          </c:extLst>
        </c:ser>
        <c:ser>
          <c:idx val="5"/>
          <c:order val="5"/>
          <c:tx>
            <c:strRef>
              <c:f>Sheet1!$H$300</c:f>
              <c:strCache>
                <c:ptCount val="1"/>
                <c:pt idx="0">
                  <c:v>Signature-based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Sheet1!$B$301:$B$316</c:f>
              <c:numCache>
                <c:formatCode>0</c:formatCode>
                <c:ptCount val="16"/>
                <c:pt idx="0" formatCode="General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Sheet1!$H$301:$H$316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9B-4C07-8079-BDA0EC499A71}"/>
            </c:ext>
          </c:extLst>
        </c:ser>
        <c:ser>
          <c:idx val="6"/>
          <c:order val="6"/>
          <c:tx>
            <c:strRef>
              <c:f>Sheet1!$I$300</c:f>
              <c:strCache>
                <c:ptCount val="1"/>
                <c:pt idx="0">
                  <c:v>None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Sheet1!$B$301:$B$316</c:f>
              <c:numCache>
                <c:formatCode>0</c:formatCode>
                <c:ptCount val="16"/>
                <c:pt idx="0" formatCode="General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Sheet1!$I$301:$I$316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9B-4C07-8079-BDA0EC499A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2102529848"/>
        <c:axId val="2100969848"/>
        <c:axId val="0"/>
      </c:bar3DChart>
      <c:catAx>
        <c:axId val="210252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 i="0"/>
            </a:pPr>
            <a:endParaRPr lang="pt-BR"/>
          </a:p>
        </c:txPr>
        <c:crossAx val="2100969848"/>
        <c:crosses val="autoZero"/>
        <c:auto val="1"/>
        <c:lblAlgn val="ctr"/>
        <c:lblOffset val="100"/>
        <c:noMultiLvlLbl val="0"/>
      </c:catAx>
      <c:valAx>
        <c:axId val="2100969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pt-BR"/>
          </a:p>
        </c:txPr>
        <c:crossAx val="2102529848"/>
        <c:crosses val="autoZero"/>
        <c:crossBetween val="between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6.0270124190794402E-2"/>
          <c:y val="0.91134155832265196"/>
          <c:w val="0.89557996782660199"/>
          <c:h val="6.5402627723860102E-2"/>
        </c:manualLayout>
      </c:layout>
      <c:overlay val="0"/>
      <c:txPr>
        <a:bodyPr/>
        <a:lstStyle/>
        <a:p>
          <a:pPr>
            <a:defRPr sz="1200" b="1" i="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rAngAx val="0"/>
    </c:view3D>
    <c:floor>
      <c:thickness val="0"/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Sheet1!$P$303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Sheet1!$O$304:$O$317</c:f>
              <c:numCache>
                <c:formatCode>0</c:formatCode>
                <c:ptCount val="14"/>
                <c:pt idx="0" formatCode="General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Sheet1!$P$304:$P$317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6-4113-AAB9-7ADD6FA3DD44}"/>
            </c:ext>
          </c:extLst>
        </c:ser>
        <c:ser>
          <c:idx val="1"/>
          <c:order val="1"/>
          <c:tx>
            <c:strRef>
              <c:f>Sheet1!$Q$303</c:f>
              <c:strCache>
                <c:ptCount val="1"/>
                <c:pt idx="0">
                  <c:v>Heuristica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Sheet1!$O$304:$O$317</c:f>
              <c:numCache>
                <c:formatCode>0</c:formatCode>
                <c:ptCount val="14"/>
                <c:pt idx="0" formatCode="General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Sheet1!$Q$304:$Q$317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6-4113-AAB9-7ADD6FA3DD44}"/>
            </c:ext>
          </c:extLst>
        </c:ser>
        <c:ser>
          <c:idx val="2"/>
          <c:order val="2"/>
          <c:tx>
            <c:strRef>
              <c:f>Sheet1!$R$303</c:f>
              <c:strCache>
                <c:ptCount val="1"/>
                <c:pt idx="0">
                  <c:v>Search-based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Sheet1!$O$304:$O$317</c:f>
              <c:numCache>
                <c:formatCode>0</c:formatCode>
                <c:ptCount val="14"/>
                <c:pt idx="0" formatCode="General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Sheet1!$R$304:$R$317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6-4113-AAB9-7ADD6FA3DD44}"/>
            </c:ext>
          </c:extLst>
        </c:ser>
        <c:ser>
          <c:idx val="3"/>
          <c:order val="3"/>
          <c:tx>
            <c:strRef>
              <c:f>Sheet1!$S$303</c:f>
              <c:strCache>
                <c:ptCount val="1"/>
                <c:pt idx="0">
                  <c:v>Rule-based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Sheet1!$O$304:$O$317</c:f>
              <c:numCache>
                <c:formatCode>0</c:formatCode>
                <c:ptCount val="14"/>
                <c:pt idx="0" formatCode="General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Sheet1!$S$304:$S$317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6-4113-AAB9-7ADD6FA3DD44}"/>
            </c:ext>
          </c:extLst>
        </c:ser>
        <c:ser>
          <c:idx val="4"/>
          <c:order val="4"/>
          <c:tx>
            <c:strRef>
              <c:f>Sheet1!$T$303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Sheet1!$O$304:$O$317</c:f>
              <c:numCache>
                <c:formatCode>0</c:formatCode>
                <c:ptCount val="14"/>
                <c:pt idx="0" formatCode="General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Sheet1!$T$304:$T$317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D6-4113-AAB9-7ADD6FA3DD44}"/>
            </c:ext>
          </c:extLst>
        </c:ser>
        <c:ser>
          <c:idx val="5"/>
          <c:order val="5"/>
          <c:tx>
            <c:strRef>
              <c:f>Sheet1!$U$303</c:f>
              <c:strCache>
                <c:ptCount val="1"/>
                <c:pt idx="0">
                  <c:v>Signature-based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Sheet1!$O$304:$O$317</c:f>
              <c:numCache>
                <c:formatCode>0</c:formatCode>
                <c:ptCount val="14"/>
                <c:pt idx="0" formatCode="General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Sheet1!$U$304:$U$317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D6-4113-AAB9-7ADD6FA3DD44}"/>
            </c:ext>
          </c:extLst>
        </c:ser>
        <c:ser>
          <c:idx val="6"/>
          <c:order val="6"/>
          <c:tx>
            <c:strRef>
              <c:f>Sheet1!$V$303</c:f>
              <c:strCache>
                <c:ptCount val="1"/>
                <c:pt idx="0">
                  <c:v>Nenhuma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Sheet1!$O$304:$O$317</c:f>
              <c:numCache>
                <c:formatCode>0</c:formatCode>
                <c:ptCount val="14"/>
                <c:pt idx="0" formatCode="General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Sheet1!$V$304:$V$317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D6-4113-AAB9-7ADD6FA3D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102881544"/>
        <c:axId val="2100306312"/>
        <c:axId val="0"/>
      </c:bar3DChart>
      <c:catAx>
        <c:axId val="210288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0306312"/>
        <c:crosses val="autoZero"/>
        <c:auto val="1"/>
        <c:lblAlgn val="ctr"/>
        <c:lblOffset val="100"/>
        <c:noMultiLvlLbl val="0"/>
      </c:catAx>
      <c:valAx>
        <c:axId val="21003063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28815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213801758915073E-2"/>
          <c:y val="9.2241383399396934E-4"/>
          <c:w val="0.96864531348566296"/>
          <c:h val="0.97076482558093569"/>
        </c:manualLayout>
      </c:layout>
      <c:bubbleChart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 i="0">
                    <a:latin typeface="Times New Roman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Sheet3!$H$2:$H$177</c:f>
              <c:numCache>
                <c:formatCode>General</c:formatCode>
                <c:ptCount val="1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</c:numCache>
            </c:numRef>
          </c:xVal>
          <c:yVal>
            <c:numRef>
              <c:f>Sheet3!$E$2:$E$177</c:f>
              <c:numCache>
                <c:formatCode>General</c:formatCode>
                <c:ptCount val="1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14</c:v>
                </c:pt>
                <c:pt idx="76">
                  <c:v>15</c:v>
                </c:pt>
                <c:pt idx="77">
                  <c:v>16</c:v>
                </c:pt>
                <c:pt idx="78">
                  <c:v>17</c:v>
                </c:pt>
                <c:pt idx="79">
                  <c:v>18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7</c:v>
                </c:pt>
                <c:pt idx="86">
                  <c:v>8</c:v>
                </c:pt>
                <c:pt idx="87">
                  <c:v>9</c:v>
                </c:pt>
                <c:pt idx="88">
                  <c:v>10</c:v>
                </c:pt>
                <c:pt idx="89">
                  <c:v>11</c:v>
                </c:pt>
                <c:pt idx="90">
                  <c:v>12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18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7</c:v>
                </c:pt>
                <c:pt idx="102">
                  <c:v>8</c:v>
                </c:pt>
                <c:pt idx="103">
                  <c:v>9</c:v>
                </c:pt>
                <c:pt idx="104">
                  <c:v>10</c:v>
                </c:pt>
                <c:pt idx="105">
                  <c:v>11</c:v>
                </c:pt>
                <c:pt idx="106">
                  <c:v>12</c:v>
                </c:pt>
                <c:pt idx="107">
                  <c:v>14</c:v>
                </c:pt>
                <c:pt idx="108">
                  <c:v>15</c:v>
                </c:pt>
                <c:pt idx="109">
                  <c:v>16</c:v>
                </c:pt>
                <c:pt idx="110">
                  <c:v>17</c:v>
                </c:pt>
                <c:pt idx="111">
                  <c:v>18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10</c:v>
                </c:pt>
                <c:pt idx="121">
                  <c:v>11</c:v>
                </c:pt>
                <c:pt idx="122">
                  <c:v>12</c:v>
                </c:pt>
                <c:pt idx="123">
                  <c:v>14</c:v>
                </c:pt>
                <c:pt idx="124">
                  <c:v>15</c:v>
                </c:pt>
                <c:pt idx="125">
                  <c:v>16</c:v>
                </c:pt>
                <c:pt idx="126">
                  <c:v>17</c:v>
                </c:pt>
                <c:pt idx="127">
                  <c:v>18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14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18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3">
                  <c:v>11</c:v>
                </c:pt>
                <c:pt idx="154">
                  <c:v>12</c:v>
                </c:pt>
                <c:pt idx="155">
                  <c:v>14</c:v>
                </c:pt>
                <c:pt idx="156">
                  <c:v>15</c:v>
                </c:pt>
                <c:pt idx="157">
                  <c:v>16</c:v>
                </c:pt>
                <c:pt idx="158">
                  <c:v>17</c:v>
                </c:pt>
                <c:pt idx="159">
                  <c:v>18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5</c:v>
                </c:pt>
                <c:pt idx="165">
                  <c:v>7</c:v>
                </c:pt>
                <c:pt idx="166">
                  <c:v>8</c:v>
                </c:pt>
                <c:pt idx="167">
                  <c:v>9</c:v>
                </c:pt>
                <c:pt idx="168">
                  <c:v>10</c:v>
                </c:pt>
                <c:pt idx="169">
                  <c:v>11</c:v>
                </c:pt>
                <c:pt idx="170">
                  <c:v>12</c:v>
                </c:pt>
                <c:pt idx="171">
                  <c:v>14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18</c:v>
                </c:pt>
              </c:numCache>
            </c:numRef>
          </c:yVal>
          <c:bubbleSize>
            <c:numRef>
              <c:f>Sheet3!$F$2:$F$177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8BBE-4E43-805C-6D840335023B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dLbls>
            <c:dLbl>
              <c:idx val="68"/>
              <c:layout>
                <c:manualLayout>
                  <c:x val="-3.0906148130811301E-2"/>
                  <c:y val="-2.2085647868076501E-5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4F-4E6B-A06C-4FB8D9248BCD}"/>
                </c:ext>
              </c:extLst>
            </c:dLbl>
            <c:dLbl>
              <c:idx val="69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600" b="1" i="0">
                      <a:latin typeface="Times New Roman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6D4F-4E6B-A06C-4FB8D9248BCD}"/>
                </c:ext>
              </c:extLst>
            </c:dLbl>
            <c:dLbl>
              <c:idx val="71"/>
              <c:layout>
                <c:manualLayout>
                  <c:x val="-3.83860011736704E-2"/>
                  <c:y val="1.6522945341999599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4F-4E6B-A06C-4FB8D9248B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 i="0">
                    <a:latin typeface="Times New Roman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Sheet3!$B$2:$B$93</c:f>
              <c:numCache>
                <c:formatCode>General</c:formatCode>
                <c:ptCount val="9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-5</c:v>
                </c:pt>
                <c:pt idx="65">
                  <c:v>-5</c:v>
                </c:pt>
                <c:pt idx="66">
                  <c:v>-5</c:v>
                </c:pt>
                <c:pt idx="67">
                  <c:v>-5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-5</c:v>
                </c:pt>
                <c:pt idx="75">
                  <c:v>-5</c:v>
                </c:pt>
                <c:pt idx="76">
                  <c:v>-5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-6</c:v>
                </c:pt>
                <c:pt idx="81">
                  <c:v>-6</c:v>
                </c:pt>
                <c:pt idx="82">
                  <c:v>-6</c:v>
                </c:pt>
                <c:pt idx="83">
                  <c:v>-6</c:v>
                </c:pt>
                <c:pt idx="84">
                  <c:v>-6</c:v>
                </c:pt>
                <c:pt idx="85">
                  <c:v>-6</c:v>
                </c:pt>
                <c:pt idx="86">
                  <c:v>-6</c:v>
                </c:pt>
                <c:pt idx="87">
                  <c:v>-6</c:v>
                </c:pt>
                <c:pt idx="88">
                  <c:v>-6</c:v>
                </c:pt>
                <c:pt idx="89">
                  <c:v>-6</c:v>
                </c:pt>
                <c:pt idx="90">
                  <c:v>-6</c:v>
                </c:pt>
                <c:pt idx="91">
                  <c:v>-6</c:v>
                </c:pt>
              </c:numCache>
            </c:numRef>
          </c:xVal>
          <c:yVal>
            <c:numRef>
              <c:f>Sheet3!$E$2:$E$93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14</c:v>
                </c:pt>
                <c:pt idx="76">
                  <c:v>15</c:v>
                </c:pt>
                <c:pt idx="77">
                  <c:v>16</c:v>
                </c:pt>
                <c:pt idx="78">
                  <c:v>17</c:v>
                </c:pt>
                <c:pt idx="79">
                  <c:v>18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7</c:v>
                </c:pt>
                <c:pt idx="86">
                  <c:v>8</c:v>
                </c:pt>
                <c:pt idx="87">
                  <c:v>9</c:v>
                </c:pt>
                <c:pt idx="88">
                  <c:v>10</c:v>
                </c:pt>
                <c:pt idx="89">
                  <c:v>11</c:v>
                </c:pt>
                <c:pt idx="90">
                  <c:v>12</c:v>
                </c:pt>
                <c:pt idx="91">
                  <c:v>14</c:v>
                </c:pt>
              </c:numCache>
            </c:numRef>
          </c:yVal>
          <c:bubbleSize>
            <c:numRef>
              <c:f>Sheet3!$C$2:$C$93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7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2</c:v>
                </c:pt>
                <c:pt idx="75">
                  <c:v>7</c:v>
                </c:pt>
                <c:pt idx="76">
                  <c:v>0</c:v>
                </c:pt>
                <c:pt idx="77">
                  <c:v>1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4-8BBE-4E43-805C-6D8403350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60"/>
        <c:showNegBubbles val="0"/>
        <c:sizeRepresents val="w"/>
        <c:axId val="2120470472"/>
        <c:axId val="2120473768"/>
      </c:bubbleChart>
      <c:valAx>
        <c:axId val="2120470472"/>
        <c:scaling>
          <c:orientation val="minMax"/>
          <c:max val="13"/>
          <c:min val="-8"/>
        </c:scaling>
        <c:delete val="1"/>
        <c:axPos val="b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crossAx val="2120473768"/>
        <c:crosses val="autoZero"/>
        <c:crossBetween val="midCat"/>
        <c:majorUnit val="1"/>
      </c:valAx>
      <c:valAx>
        <c:axId val="2120473768"/>
        <c:scaling>
          <c:orientation val="minMax"/>
          <c:min val="-1"/>
        </c:scaling>
        <c:delete val="1"/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crossAx val="2120470472"/>
        <c:crosses val="autoZero"/>
        <c:crossBetween val="midCat"/>
        <c:majorUnit val="1"/>
      </c:valAx>
      <c:spPr>
        <a:solidFill>
          <a:schemeClr val="bg1"/>
        </a:solidFill>
        <a:ln w="38100">
          <a:solidFill>
            <a:schemeClr val="bg1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5"/>
      <c:hPercent val="100"/>
      <c:rotY val="1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1040709354146002E-2"/>
          <c:y val="4.3666587131153997E-2"/>
          <c:w val="0.90895929064585401"/>
          <c:h val="0.8800775136752769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Sheet1!$E$26:$F$26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Sheet1!$E$27:$F$27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F-4814-BADC-6492AA137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3055416"/>
        <c:axId val="2103058520"/>
        <c:axId val="0"/>
      </c:bar3DChart>
      <c:catAx>
        <c:axId val="210305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 i="0">
                <a:latin typeface="Arial"/>
              </a:defRPr>
            </a:pPr>
            <a:endParaRPr lang="pt-BR"/>
          </a:p>
        </c:txPr>
        <c:crossAx val="2103058520"/>
        <c:crosses val="autoZero"/>
        <c:auto val="1"/>
        <c:lblAlgn val="ctr"/>
        <c:lblOffset val="100"/>
        <c:noMultiLvlLbl val="0"/>
      </c:catAx>
      <c:valAx>
        <c:axId val="21030585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pt-BR"/>
          </a:p>
        </c:txPr>
        <c:crossAx val="21030554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5"/>
      <c:hPercent val="100"/>
      <c:rotY val="1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395718641019"/>
          <c:y val="7.1140998679512901E-2"/>
          <c:w val="0.87119770571809496"/>
          <c:h val="0.8239202391367750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Sheet1!$B$45:$D$45</c:f>
              <c:strCache>
                <c:ptCount val="3"/>
                <c:pt idx="0">
                  <c:v>Graph</c:v>
                </c:pt>
                <c:pt idx="1">
                  <c:v>Tree</c:v>
                </c:pt>
                <c:pt idx="2">
                  <c:v>Other</c:v>
                </c:pt>
              </c:strCache>
            </c:strRef>
          </c:cat>
          <c:val>
            <c:numRef>
              <c:f>Sheet1!$B$46:$D$46</c:f>
              <c:numCache>
                <c:formatCode>0%</c:formatCode>
                <c:ptCount val="3"/>
                <c:pt idx="0">
                  <c:v>0.65454545454545454</c:v>
                </c:pt>
                <c:pt idx="1">
                  <c:v>0.10909090909090909</c:v>
                </c:pt>
                <c:pt idx="2">
                  <c:v>0.23636363636363636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B-4A8E-987A-56E8EB26D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8237416"/>
        <c:axId val="2118240520"/>
        <c:axId val="0"/>
      </c:bar3DChart>
      <c:catAx>
        <c:axId val="211823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 i="0">
                <a:latin typeface="Arial"/>
              </a:defRPr>
            </a:pPr>
            <a:endParaRPr lang="pt-BR"/>
          </a:p>
        </c:txPr>
        <c:crossAx val="2118240520"/>
        <c:crosses val="autoZero"/>
        <c:auto val="1"/>
        <c:lblAlgn val="ctr"/>
        <c:lblOffset val="100"/>
        <c:noMultiLvlLbl val="0"/>
      </c:catAx>
      <c:valAx>
        <c:axId val="21182405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b="1" i="0">
                <a:latin typeface="Arial"/>
              </a:defRPr>
            </a:pPr>
            <a:endParaRPr lang="pt-BR"/>
          </a:p>
        </c:txPr>
        <c:crossAx val="21182374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5"/>
      <c:rotY val="1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4959387595471804E-2"/>
          <c:y val="6.5514084955088703E-2"/>
          <c:w val="0.93504051694992696"/>
          <c:h val="0.7027798491743100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Sheet1!$B$51:$G$51</c:f>
              <c:strCache>
                <c:ptCount val="6"/>
                <c:pt idx="0">
                  <c:v>Structure</c:v>
                </c:pt>
                <c:pt idx="1">
                  <c:v>Syntatic</c:v>
                </c:pt>
                <c:pt idx="2">
                  <c:v>Semantic</c:v>
                </c:pt>
                <c:pt idx="3">
                  <c:v>Lexical</c:v>
                </c:pt>
                <c:pt idx="4">
                  <c:v>Layout</c:v>
                </c:pt>
                <c:pt idx="5">
                  <c:v>Multi-Strategy</c:v>
                </c:pt>
              </c:strCache>
            </c:strRef>
          </c:cat>
          <c:val>
            <c:numRef>
              <c:f>Sheet1!$B$52:$G$52</c:f>
              <c:numCache>
                <c:formatCode>General</c:formatCode>
                <c:ptCount val="6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6-4F3F-9E5E-CEE32B0E6F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18390968"/>
        <c:axId val="2118399640"/>
        <c:axId val="0"/>
      </c:bar3DChart>
      <c:catAx>
        <c:axId val="211839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pt-BR"/>
          </a:p>
        </c:txPr>
        <c:crossAx val="2118399640"/>
        <c:crosses val="autoZero"/>
        <c:auto val="1"/>
        <c:lblAlgn val="ctr"/>
        <c:lblOffset val="100"/>
        <c:noMultiLvlLbl val="0"/>
      </c:catAx>
      <c:valAx>
        <c:axId val="2118399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1839096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"/>
      <c:rotY val="10"/>
      <c:rAngAx val="1"/>
    </c:view3D>
    <c:floor>
      <c:thickness val="0"/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Sheet1!$B$77:$D$77</c:f>
              <c:strCache>
                <c:ptCount val="3"/>
                <c:pt idx="0">
                  <c:v>Partial</c:v>
                </c:pt>
                <c:pt idx="1">
                  <c:v>Coarse-grained</c:v>
                </c:pt>
                <c:pt idx="2">
                  <c:v>Fine-grained</c:v>
                </c:pt>
              </c:strCache>
            </c:strRef>
          </c:cat>
          <c:val>
            <c:numRef>
              <c:f>Sheet1!$B$79:$D$79</c:f>
              <c:numCache>
                <c:formatCode>General</c:formatCode>
                <c:ptCount val="3"/>
                <c:pt idx="0">
                  <c:v>42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3-4AAF-A6CC-3590100B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03157224"/>
        <c:axId val="2103160744"/>
        <c:axId val="0"/>
      </c:bar3DChart>
      <c:catAx>
        <c:axId val="210315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2103160744"/>
        <c:crosses val="autoZero"/>
        <c:auto val="1"/>
        <c:lblAlgn val="ctr"/>
        <c:lblOffset val="100"/>
        <c:noMultiLvlLbl val="0"/>
      </c:catAx>
      <c:valAx>
        <c:axId val="2103160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210315722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"/>
      <c:rotY val="10"/>
      <c:rAngAx val="1"/>
    </c:view3D>
    <c:floor>
      <c:thickness val="0"/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510-4484-83C7-3992CC0180C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510-4484-83C7-3992CC0180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Sheet1!$B$92:$D$92</c:f>
              <c:strCache>
                <c:ptCount val="3"/>
                <c:pt idx="0">
                  <c:v>Matching</c:v>
                </c:pt>
                <c:pt idx="1">
                  <c:v>Similarity</c:v>
                </c:pt>
                <c:pt idx="2">
                  <c:v>Operation-based</c:v>
                </c:pt>
              </c:strCache>
            </c:strRef>
          </c:cat>
          <c:val>
            <c:numRef>
              <c:f>Sheet1!$B$94:$D$94</c:f>
              <c:numCache>
                <c:formatCode>General</c:formatCode>
                <c:ptCount val="3"/>
                <c:pt idx="0">
                  <c:v>33</c:v>
                </c:pt>
                <c:pt idx="1">
                  <c:v>19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10-4484-83C7-3992CC018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02431336"/>
        <c:axId val="2102704808"/>
        <c:axId val="0"/>
      </c:bar3DChart>
      <c:catAx>
        <c:axId val="210243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2102704808"/>
        <c:crosses val="autoZero"/>
        <c:auto val="1"/>
        <c:lblAlgn val="ctr"/>
        <c:lblOffset val="100"/>
        <c:noMultiLvlLbl val="0"/>
      </c:catAx>
      <c:valAx>
        <c:axId val="2102704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2102431336"/>
        <c:crosses val="autoZero"/>
        <c:crossBetween val="between"/>
      </c:valAx>
    </c:plotArea>
    <c:plotVisOnly val="1"/>
    <c:dispBlanksAs val="gap"/>
    <c:showDLblsOverMax val="0"/>
  </c:chart>
  <c:spPr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"/>
      <c:hPercent val="100"/>
      <c:rotY val="10"/>
      <c:depthPercent val="100"/>
      <c:rAngAx val="1"/>
    </c:view3D>
    <c:floor>
      <c:thickness val="0"/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7.6191711388340702E-2"/>
          <c:y val="2.56085469902247E-2"/>
          <c:w val="0.92165896938261604"/>
          <c:h val="0.8982203150870140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Sheet1!$B$109:$D$109</c:f>
              <c:strCache>
                <c:ptCount val="3"/>
                <c:pt idx="0">
                  <c:v>Automatic</c:v>
                </c:pt>
                <c:pt idx="1">
                  <c:v>Semi-automatic</c:v>
                </c:pt>
                <c:pt idx="2">
                  <c:v>Manual</c:v>
                </c:pt>
              </c:strCache>
            </c:strRef>
          </c:cat>
          <c:val>
            <c:numRef>
              <c:f>Sheet1!$B$110:$D$110</c:f>
              <c:numCache>
                <c:formatCode>General</c:formatCode>
                <c:ptCount val="3"/>
                <c:pt idx="0">
                  <c:v>35</c:v>
                </c:pt>
                <c:pt idx="1">
                  <c:v>19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6-40C8-B3DB-CF59535CE8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118527688"/>
        <c:axId val="2118536984"/>
        <c:axId val="0"/>
      </c:bar3DChart>
      <c:catAx>
        <c:axId val="211852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2118536984"/>
        <c:crosses val="autoZero"/>
        <c:auto val="1"/>
        <c:lblAlgn val="ctr"/>
        <c:lblOffset val="100"/>
        <c:noMultiLvlLbl val="0"/>
      </c:catAx>
      <c:valAx>
        <c:axId val="2118536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211852768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"/>
      <c:hPercent val="100"/>
      <c:rotY val="10"/>
      <c:rAngAx val="1"/>
    </c:view3D>
    <c:floor>
      <c:thickness val="0"/>
    </c:floor>
    <c:sideWall>
      <c:thickness val="0"/>
      <c:spPr>
        <a:noFill/>
        <a:ln w="25400">
          <a:noFill/>
        </a:ln>
        <a:effectLst/>
      </c:spPr>
    </c:sideWall>
    <c:backWall>
      <c:thickness val="0"/>
      <c:spPr>
        <a:noFill/>
        <a:ln w="25400"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9.5630148169282697E-2"/>
          <c:y val="2.8760935187297401E-2"/>
          <c:w val="0.86037542928157396"/>
          <c:h val="0.8734768640144969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Sheet1!$B$124:$D$124</c:f>
              <c:strCache>
                <c:ptCount val="3"/>
                <c:pt idx="0">
                  <c:v>Pseudo-code</c:v>
                </c:pt>
                <c:pt idx="1">
                  <c:v>Textual</c:v>
                </c:pt>
                <c:pt idx="2">
                  <c:v>Other</c:v>
                </c:pt>
              </c:strCache>
            </c:strRef>
          </c:cat>
          <c:val>
            <c:numRef>
              <c:f>Sheet1!$B$125:$D$125</c:f>
              <c:numCache>
                <c:formatCode>General</c:formatCode>
                <c:ptCount val="3"/>
                <c:pt idx="0">
                  <c:v>20</c:v>
                </c:pt>
                <c:pt idx="1">
                  <c:v>33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6-44FF-B925-80C2B67C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8733896"/>
        <c:axId val="2118737336"/>
        <c:axId val="0"/>
      </c:bar3DChart>
      <c:catAx>
        <c:axId val="211873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2118737336"/>
        <c:crosses val="autoZero"/>
        <c:auto val="1"/>
        <c:lblAlgn val="ctr"/>
        <c:lblOffset val="100"/>
        <c:noMultiLvlLbl val="0"/>
      </c:catAx>
      <c:valAx>
        <c:axId val="2118737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211873389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5"/>
      <c:hPercent val="100"/>
      <c:rotY val="10"/>
      <c:rAngAx val="1"/>
    </c:view3D>
    <c:floor>
      <c:thickness val="0"/>
    </c:floor>
    <c:sideWall>
      <c:thickness val="0"/>
    </c:sideWall>
    <c:backWall>
      <c:thickness val="0"/>
      <c:spPr>
        <a:scene3d>
          <a:camera prst="orthographicFront"/>
          <a:lightRig rig="threePt" dir="t"/>
        </a:scene3d>
      </c:spPr>
    </c:backWall>
    <c:plotArea>
      <c:layout>
        <c:manualLayout>
          <c:layoutTarget val="inner"/>
          <c:xMode val="edge"/>
          <c:yMode val="edge"/>
          <c:x val="2.3381023144869801E-2"/>
          <c:y val="0.25749863541416701"/>
          <c:w val="0.95323795371025999"/>
          <c:h val="0.70800566568019396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 i="0"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Sheet1!$A$184:$P$184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 formatCode="0">
                  <c:v>2005</c:v>
                </c:pt>
                <c:pt idx="3" formatCode="0">
                  <c:v>2006</c:v>
                </c:pt>
                <c:pt idx="4" formatCode="0">
                  <c:v>2007</c:v>
                </c:pt>
                <c:pt idx="5" formatCode="0">
                  <c:v>2008</c:v>
                </c:pt>
                <c:pt idx="6">
                  <c:v>2009</c:v>
                </c:pt>
                <c:pt idx="7" formatCode="0">
                  <c:v>2010</c:v>
                </c:pt>
                <c:pt idx="8" formatCode="0">
                  <c:v>2011</c:v>
                </c:pt>
                <c:pt idx="9" formatCode="0">
                  <c:v>2012</c:v>
                </c:pt>
                <c:pt idx="10" formatCode="0">
                  <c:v>2013</c:v>
                </c:pt>
                <c:pt idx="11" formatCode="0">
                  <c:v>2014</c:v>
                </c:pt>
                <c:pt idx="12" formatCode="0">
                  <c:v>2015</c:v>
                </c:pt>
                <c:pt idx="13" formatCode="0">
                  <c:v>2016</c:v>
                </c:pt>
                <c:pt idx="14" formatCode="0">
                  <c:v>2017</c:v>
                </c:pt>
                <c:pt idx="15" formatCode="0">
                  <c:v>2018</c:v>
                </c:pt>
              </c:numCache>
            </c:numRef>
          </c:cat>
          <c:val>
            <c:numRef>
              <c:f>Sheet1!$A$185:$P$185</c:f>
              <c:numCache>
                <c:formatCode>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9</c:v>
                </c:pt>
                <c:pt idx="9">
                  <c:v>4</c:v>
                </c:pt>
                <c:pt idx="10">
                  <c:v>3</c:v>
                </c:pt>
                <c:pt idx="11">
                  <c:v>7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2-491C-A6AD-483DABF4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1060392"/>
        <c:axId val="2118560152"/>
        <c:axId val="2118563128"/>
      </c:bar3DChart>
      <c:catAx>
        <c:axId val="210106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>
                <a:latin typeface="Arial"/>
              </a:defRPr>
            </a:pPr>
            <a:endParaRPr lang="pt-BR"/>
          </a:p>
        </c:txPr>
        <c:crossAx val="2118560152"/>
        <c:crosses val="autoZero"/>
        <c:auto val="1"/>
        <c:lblAlgn val="ctr"/>
        <c:lblOffset val="100"/>
        <c:noMultiLvlLbl val="0"/>
      </c:catAx>
      <c:valAx>
        <c:axId val="211856015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one"/>
        <c:crossAx val="2101060392"/>
        <c:crosses val="autoZero"/>
        <c:crossBetween val="between"/>
      </c:valAx>
      <c:serAx>
        <c:axId val="21185631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18560152"/>
        <c:crosses val="autoZero"/>
      </c:ser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1290697</xdr:colOff>
      <xdr:row>6</xdr:row>
      <xdr:rowOff>139160</xdr:rowOff>
    </xdr:from>
    <xdr:to>
      <xdr:col>12</xdr:col>
      <xdr:colOff>925285</xdr:colOff>
      <xdr:row>24</xdr:row>
      <xdr:rowOff>145142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393700</xdr:colOff>
      <xdr:row>20</xdr:row>
      <xdr:rowOff>25400</xdr:rowOff>
    </xdr:from>
    <xdr:to>
      <xdr:col>15</xdr:col>
      <xdr:colOff>317500</xdr:colOff>
      <xdr:row>38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422695</xdr:colOff>
      <xdr:row>26</xdr:row>
      <xdr:rowOff>79236</xdr:rowOff>
    </xdr:from>
    <xdr:to>
      <xdr:col>10</xdr:col>
      <xdr:colOff>117895</xdr:colOff>
      <xdr:row>46</xdr:row>
      <xdr:rowOff>142735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38892</xdr:colOff>
      <xdr:row>48</xdr:row>
      <xdr:rowOff>23813</xdr:rowOff>
    </xdr:from>
    <xdr:to>
      <xdr:col>15</xdr:col>
      <xdr:colOff>39687</xdr:colOff>
      <xdr:row>64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463551</xdr:colOff>
      <xdr:row>70</xdr:row>
      <xdr:rowOff>144462</xdr:rowOff>
    </xdr:from>
    <xdr:to>
      <xdr:col>9</xdr:col>
      <xdr:colOff>522941</xdr:colOff>
      <xdr:row>84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680382</xdr:colOff>
      <xdr:row>86</xdr:row>
      <xdr:rowOff>170794</xdr:rowOff>
    </xdr:from>
    <xdr:to>
      <xdr:col>9</xdr:col>
      <xdr:colOff>380999</xdr:colOff>
      <xdr:row>102</xdr:row>
      <xdr:rowOff>137458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562443</xdr:colOff>
      <xdr:row>132</xdr:row>
      <xdr:rowOff>158842</xdr:rowOff>
    </xdr:from>
    <xdr:to>
      <xdr:col>6</xdr:col>
      <xdr:colOff>971924</xdr:colOff>
      <xdr:row>150</xdr:row>
      <xdr:rowOff>484094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113272</xdr:colOff>
      <xdr:row>116</xdr:row>
      <xdr:rowOff>85630</xdr:rowOff>
    </xdr:from>
    <xdr:to>
      <xdr:col>11</xdr:col>
      <xdr:colOff>105335</xdr:colOff>
      <xdr:row>137</xdr:row>
      <xdr:rowOff>90394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768304</xdr:colOff>
      <xdr:row>163</xdr:row>
      <xdr:rowOff>52904</xdr:rowOff>
    </xdr:from>
    <xdr:to>
      <xdr:col>16</xdr:col>
      <xdr:colOff>593911</xdr:colOff>
      <xdr:row>178</xdr:row>
      <xdr:rowOff>324972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761999</xdr:colOff>
      <xdr:row>84</xdr:row>
      <xdr:rowOff>148545</xdr:rowOff>
    </xdr:from>
    <xdr:to>
      <xdr:col>21</xdr:col>
      <xdr:colOff>795449</xdr:colOff>
      <xdr:row>129</xdr:row>
      <xdr:rowOff>54429</xdr:rowOff>
    </xdr:to>
    <xdr:graphicFrame macro="">
      <xdr:nvGraphicFramePr>
        <xdr:cNvPr id="12" name="Gráfico 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152399</xdr:colOff>
      <xdr:row>320</xdr:row>
      <xdr:rowOff>67982</xdr:rowOff>
    </xdr:from>
    <xdr:to>
      <xdr:col>10</xdr:col>
      <xdr:colOff>683559</xdr:colOff>
      <xdr:row>345</xdr:row>
      <xdr:rowOff>100853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898069</xdr:colOff>
      <xdr:row>318</xdr:row>
      <xdr:rowOff>127000</xdr:rowOff>
    </xdr:from>
    <xdr:to>
      <xdr:col>20</xdr:col>
      <xdr:colOff>546100</xdr:colOff>
      <xdr:row>341</xdr:row>
      <xdr:rowOff>95250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</xdr:col>
      <xdr:colOff>89646</xdr:colOff>
      <xdr:row>347</xdr:row>
      <xdr:rowOff>67235</xdr:rowOff>
    </xdr:from>
    <xdr:to>
      <xdr:col>10</xdr:col>
      <xdr:colOff>623265</xdr:colOff>
      <xdr:row>372</xdr:row>
      <xdr:rowOff>102703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69912F52-B018-4905-829D-F66B5D06C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316940" y="77107676"/>
          <a:ext cx="8736325" cy="47979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398010</xdr:colOff>
      <xdr:row>31</xdr:row>
      <xdr:rowOff>531480</xdr:rowOff>
    </xdr:from>
    <xdr:to>
      <xdr:col>27</xdr:col>
      <xdr:colOff>429682</xdr:colOff>
      <xdr:row>53</xdr:row>
      <xdr:rowOff>375604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629261F4-7EC7-4EDD-9252-39B7DE99B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5304" y="15278421"/>
          <a:ext cx="13747672" cy="9492389"/>
        </a:xfrm>
        <a:prstGeom prst="rect">
          <a:avLst/>
        </a:prstGeom>
      </xdr:spPr>
    </xdr:pic>
    <xdr:clientData/>
  </xdr:twoCellAnchor>
  <xdr:twoCellAnchor>
    <xdr:from>
      <xdr:col>9</xdr:col>
      <xdr:colOff>426397</xdr:colOff>
      <xdr:row>7</xdr:row>
      <xdr:rowOff>228435</xdr:rowOff>
    </xdr:from>
    <xdr:to>
      <xdr:col>27</xdr:col>
      <xdr:colOff>448234</xdr:colOff>
      <xdr:row>27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81643</xdr:colOff>
      <xdr:row>31</xdr:row>
      <xdr:rowOff>517072</xdr:rowOff>
    </xdr:from>
    <xdr:to>
      <xdr:col>16</xdr:col>
      <xdr:colOff>639536</xdr:colOff>
      <xdr:row>53</xdr:row>
      <xdr:rowOff>136073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88817C2-E56B-47E3-87A8-EF5C28FECD9A}"/>
            </a:ext>
          </a:extLst>
        </xdr:cNvPr>
        <xdr:cNvSpPr/>
      </xdr:nvSpPr>
      <xdr:spPr>
        <a:xfrm>
          <a:off x="12450536" y="15267215"/>
          <a:ext cx="557893" cy="928007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381000</xdr:colOff>
      <xdr:row>52</xdr:row>
      <xdr:rowOff>52655</xdr:rowOff>
    </xdr:from>
    <xdr:to>
      <xdr:col>27</xdr:col>
      <xdr:colOff>421821</xdr:colOff>
      <xdr:row>55</xdr:row>
      <xdr:rowOff>287055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E572C194-0E78-455F-9F01-8C73E117F67F}"/>
            </a:ext>
          </a:extLst>
        </xdr:cNvPr>
        <xdr:cNvSpPr/>
      </xdr:nvSpPr>
      <xdr:spPr>
        <a:xfrm>
          <a:off x="7374699" y="23852107"/>
          <a:ext cx="13662875" cy="195672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231322</xdr:colOff>
      <xdr:row>52</xdr:row>
      <xdr:rowOff>40821</xdr:rowOff>
    </xdr:from>
    <xdr:to>
      <xdr:col>11</xdr:col>
      <xdr:colOff>680357</xdr:colOff>
      <xdr:row>52</xdr:row>
      <xdr:rowOff>340178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721D653D-EB9D-4FFA-B58C-52F502C89BF3}"/>
            </a:ext>
          </a:extLst>
        </xdr:cNvPr>
        <xdr:cNvSpPr/>
      </xdr:nvSpPr>
      <xdr:spPr>
        <a:xfrm>
          <a:off x="8790215" y="23880535"/>
          <a:ext cx="449035" cy="299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</a:t>
          </a:r>
        </a:p>
      </xdr:txBody>
    </xdr:sp>
    <xdr:clientData/>
  </xdr:twoCellAnchor>
  <xdr:twoCellAnchor>
    <xdr:from>
      <xdr:col>12</xdr:col>
      <xdr:colOff>81642</xdr:colOff>
      <xdr:row>52</xdr:row>
      <xdr:rowOff>40821</xdr:rowOff>
    </xdr:from>
    <xdr:to>
      <xdr:col>12</xdr:col>
      <xdr:colOff>530677</xdr:colOff>
      <xdr:row>52</xdr:row>
      <xdr:rowOff>340178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AA3566C3-80CB-4492-973F-F9A90F112422}"/>
            </a:ext>
          </a:extLst>
        </xdr:cNvPr>
        <xdr:cNvSpPr/>
      </xdr:nvSpPr>
      <xdr:spPr>
        <a:xfrm>
          <a:off x="9402535" y="23880535"/>
          <a:ext cx="449035" cy="299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PS</a:t>
          </a:r>
        </a:p>
      </xdr:txBody>
    </xdr:sp>
    <xdr:clientData/>
  </xdr:twoCellAnchor>
  <xdr:twoCellAnchor>
    <xdr:from>
      <xdr:col>12</xdr:col>
      <xdr:colOff>680358</xdr:colOff>
      <xdr:row>52</xdr:row>
      <xdr:rowOff>54429</xdr:rowOff>
    </xdr:from>
    <xdr:to>
      <xdr:col>13</xdr:col>
      <xdr:colOff>408214</xdr:colOff>
      <xdr:row>52</xdr:row>
      <xdr:rowOff>312965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882E0984-1C9E-465E-BFDD-9D43AD75423D}"/>
            </a:ext>
          </a:extLst>
        </xdr:cNvPr>
        <xdr:cNvSpPr/>
      </xdr:nvSpPr>
      <xdr:spPr>
        <a:xfrm>
          <a:off x="10001251" y="23894143"/>
          <a:ext cx="489856" cy="2585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VR</a:t>
          </a:r>
        </a:p>
      </xdr:txBody>
    </xdr:sp>
    <xdr:clientData/>
  </xdr:twoCellAnchor>
  <xdr:twoCellAnchor>
    <xdr:from>
      <xdr:col>13</xdr:col>
      <xdr:colOff>585107</xdr:colOff>
      <xdr:row>52</xdr:row>
      <xdr:rowOff>51470</xdr:rowOff>
    </xdr:from>
    <xdr:to>
      <xdr:col>14</xdr:col>
      <xdr:colOff>272142</xdr:colOff>
      <xdr:row>52</xdr:row>
      <xdr:rowOff>350827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7F31AA7-A299-45C4-8359-94E19C42EB2A}"/>
            </a:ext>
          </a:extLst>
        </xdr:cNvPr>
        <xdr:cNvSpPr/>
      </xdr:nvSpPr>
      <xdr:spPr>
        <a:xfrm>
          <a:off x="10673324" y="23872253"/>
          <a:ext cx="449035" cy="299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PP</a:t>
          </a:r>
        </a:p>
      </xdr:txBody>
    </xdr:sp>
    <xdr:clientData/>
  </xdr:twoCellAnchor>
  <xdr:twoCellAnchor>
    <xdr:from>
      <xdr:col>14</xdr:col>
      <xdr:colOff>462643</xdr:colOff>
      <xdr:row>52</xdr:row>
      <xdr:rowOff>55670</xdr:rowOff>
    </xdr:from>
    <xdr:to>
      <xdr:col>15</xdr:col>
      <xdr:colOff>149678</xdr:colOff>
      <xdr:row>52</xdr:row>
      <xdr:rowOff>355027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5DA357C-D977-4EE1-B281-A338FAADE5C0}"/>
            </a:ext>
          </a:extLst>
        </xdr:cNvPr>
        <xdr:cNvSpPr/>
      </xdr:nvSpPr>
      <xdr:spPr>
        <a:xfrm>
          <a:off x="11312860" y="23876453"/>
          <a:ext cx="449035" cy="299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OP</a:t>
          </a:r>
        </a:p>
      </xdr:txBody>
    </xdr:sp>
    <xdr:clientData/>
  </xdr:twoCellAnchor>
  <xdr:twoCellAnchor>
    <xdr:from>
      <xdr:col>15</xdr:col>
      <xdr:colOff>312964</xdr:colOff>
      <xdr:row>52</xdr:row>
      <xdr:rowOff>59753</xdr:rowOff>
    </xdr:from>
    <xdr:to>
      <xdr:col>15</xdr:col>
      <xdr:colOff>761999</xdr:colOff>
      <xdr:row>52</xdr:row>
      <xdr:rowOff>359110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60A27F53-7E80-4EC1-8EC9-E57740CFA615}"/>
            </a:ext>
          </a:extLst>
        </xdr:cNvPr>
        <xdr:cNvSpPr/>
      </xdr:nvSpPr>
      <xdr:spPr>
        <a:xfrm>
          <a:off x="11925181" y="23880536"/>
          <a:ext cx="449035" cy="299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</a:t>
          </a:r>
        </a:p>
      </xdr:txBody>
    </xdr:sp>
    <xdr:clientData/>
  </xdr:twoCellAnchor>
  <xdr:twoCellAnchor>
    <xdr:from>
      <xdr:col>17</xdr:col>
      <xdr:colOff>41412</xdr:colOff>
      <xdr:row>52</xdr:row>
      <xdr:rowOff>74544</xdr:rowOff>
    </xdr:from>
    <xdr:to>
      <xdr:col>17</xdr:col>
      <xdr:colOff>538369</xdr:colOff>
      <xdr:row>52</xdr:row>
      <xdr:rowOff>373901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A951731D-FA3D-4D71-9698-E1934FBD4D31}"/>
            </a:ext>
          </a:extLst>
        </xdr:cNvPr>
        <xdr:cNvSpPr/>
      </xdr:nvSpPr>
      <xdr:spPr>
        <a:xfrm>
          <a:off x="13177629" y="23895327"/>
          <a:ext cx="496957" cy="299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CC</a:t>
          </a:r>
        </a:p>
      </xdr:txBody>
    </xdr:sp>
    <xdr:clientData/>
  </xdr:twoCellAnchor>
  <xdr:twoCellAnchor>
    <xdr:from>
      <xdr:col>17</xdr:col>
      <xdr:colOff>687456</xdr:colOff>
      <xdr:row>52</xdr:row>
      <xdr:rowOff>66261</xdr:rowOff>
    </xdr:from>
    <xdr:to>
      <xdr:col>18</xdr:col>
      <xdr:colOff>422413</xdr:colOff>
      <xdr:row>52</xdr:row>
      <xdr:rowOff>365618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782144AC-D81C-48FC-923F-9BAFEE65A558}"/>
            </a:ext>
          </a:extLst>
        </xdr:cNvPr>
        <xdr:cNvSpPr/>
      </xdr:nvSpPr>
      <xdr:spPr>
        <a:xfrm>
          <a:off x="13823673" y="23887044"/>
          <a:ext cx="496957" cy="299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GD</a:t>
          </a:r>
        </a:p>
      </xdr:txBody>
    </xdr:sp>
    <xdr:clientData/>
  </xdr:twoCellAnchor>
  <xdr:twoCellAnchor>
    <xdr:from>
      <xdr:col>18</xdr:col>
      <xdr:colOff>488674</xdr:colOff>
      <xdr:row>52</xdr:row>
      <xdr:rowOff>66261</xdr:rowOff>
    </xdr:from>
    <xdr:to>
      <xdr:col>19</xdr:col>
      <xdr:colOff>339587</xdr:colOff>
      <xdr:row>52</xdr:row>
      <xdr:rowOff>365618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5CC87A24-BE0C-4F5E-9EF0-CF3ACA12DE7A}"/>
            </a:ext>
          </a:extLst>
        </xdr:cNvPr>
        <xdr:cNvSpPr/>
      </xdr:nvSpPr>
      <xdr:spPr>
        <a:xfrm>
          <a:off x="14386891" y="23887044"/>
          <a:ext cx="612913" cy="299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BPM</a:t>
          </a:r>
        </a:p>
      </xdr:txBody>
    </xdr:sp>
    <xdr:clientData/>
  </xdr:twoCellAnchor>
  <xdr:twoCellAnchor>
    <xdr:from>
      <xdr:col>19</xdr:col>
      <xdr:colOff>422413</xdr:colOff>
      <xdr:row>52</xdr:row>
      <xdr:rowOff>66261</xdr:rowOff>
    </xdr:from>
    <xdr:to>
      <xdr:col>20</xdr:col>
      <xdr:colOff>157370</xdr:colOff>
      <xdr:row>52</xdr:row>
      <xdr:rowOff>365618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893FEAFB-9856-4312-B5FE-E0B5793F8BE5}"/>
            </a:ext>
          </a:extLst>
        </xdr:cNvPr>
        <xdr:cNvSpPr/>
      </xdr:nvSpPr>
      <xdr:spPr>
        <a:xfrm>
          <a:off x="15082630" y="23887044"/>
          <a:ext cx="496957" cy="299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UC</a:t>
          </a:r>
        </a:p>
      </xdr:txBody>
    </xdr:sp>
    <xdr:clientData/>
  </xdr:twoCellAnchor>
  <xdr:twoCellAnchor>
    <xdr:from>
      <xdr:col>20</xdr:col>
      <xdr:colOff>306457</xdr:colOff>
      <xdr:row>52</xdr:row>
      <xdr:rowOff>57978</xdr:rowOff>
    </xdr:from>
    <xdr:to>
      <xdr:col>21</xdr:col>
      <xdr:colOff>41414</xdr:colOff>
      <xdr:row>52</xdr:row>
      <xdr:rowOff>357335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D8A3AB33-9A85-4306-95A9-650A4102D087}"/>
            </a:ext>
          </a:extLst>
        </xdr:cNvPr>
        <xdr:cNvSpPr/>
      </xdr:nvSpPr>
      <xdr:spPr>
        <a:xfrm>
          <a:off x="15728674" y="23878761"/>
          <a:ext cx="496957" cy="299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CD</a:t>
          </a:r>
        </a:p>
      </xdr:txBody>
    </xdr:sp>
    <xdr:clientData/>
  </xdr:twoCellAnchor>
  <xdr:twoCellAnchor>
    <xdr:from>
      <xdr:col>21</xdr:col>
      <xdr:colOff>157370</xdr:colOff>
      <xdr:row>52</xdr:row>
      <xdr:rowOff>49696</xdr:rowOff>
    </xdr:from>
    <xdr:to>
      <xdr:col>21</xdr:col>
      <xdr:colOff>728870</xdr:colOff>
      <xdr:row>52</xdr:row>
      <xdr:rowOff>349053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416DC362-97C8-4B45-84C7-434519CA06B2}"/>
            </a:ext>
          </a:extLst>
        </xdr:cNvPr>
        <xdr:cNvSpPr/>
      </xdr:nvSpPr>
      <xdr:spPr>
        <a:xfrm>
          <a:off x="16341587" y="23870479"/>
          <a:ext cx="571500" cy="299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MM</a:t>
          </a:r>
        </a:p>
      </xdr:txBody>
    </xdr:sp>
    <xdr:clientData/>
  </xdr:twoCellAnchor>
  <xdr:twoCellAnchor>
    <xdr:from>
      <xdr:col>22</xdr:col>
      <xdr:colOff>49695</xdr:colOff>
      <xdr:row>52</xdr:row>
      <xdr:rowOff>57978</xdr:rowOff>
    </xdr:from>
    <xdr:to>
      <xdr:col>22</xdr:col>
      <xdr:colOff>546652</xdr:colOff>
      <xdr:row>52</xdr:row>
      <xdr:rowOff>357335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048452F-1CDB-426A-B237-380474AC27B6}"/>
            </a:ext>
          </a:extLst>
        </xdr:cNvPr>
        <xdr:cNvSpPr/>
      </xdr:nvSpPr>
      <xdr:spPr>
        <a:xfrm>
          <a:off x="16995912" y="23878761"/>
          <a:ext cx="496957" cy="299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SD</a:t>
          </a:r>
        </a:p>
      </xdr:txBody>
    </xdr:sp>
    <xdr:clientData/>
  </xdr:twoCellAnchor>
  <xdr:twoCellAnchor>
    <xdr:from>
      <xdr:col>22</xdr:col>
      <xdr:colOff>679174</xdr:colOff>
      <xdr:row>52</xdr:row>
      <xdr:rowOff>57979</xdr:rowOff>
    </xdr:from>
    <xdr:to>
      <xdr:col>23</xdr:col>
      <xdr:colOff>414131</xdr:colOff>
      <xdr:row>52</xdr:row>
      <xdr:rowOff>357336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B08AFB47-B405-4062-9815-64DF528A8C90}"/>
            </a:ext>
          </a:extLst>
        </xdr:cNvPr>
        <xdr:cNvSpPr/>
      </xdr:nvSpPr>
      <xdr:spPr>
        <a:xfrm>
          <a:off x="17625391" y="23878762"/>
          <a:ext cx="496957" cy="299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</a:t>
          </a:r>
        </a:p>
      </xdr:txBody>
    </xdr:sp>
    <xdr:clientData/>
  </xdr:twoCellAnchor>
  <xdr:twoCellAnchor>
    <xdr:from>
      <xdr:col>23</xdr:col>
      <xdr:colOff>554936</xdr:colOff>
      <xdr:row>52</xdr:row>
      <xdr:rowOff>52656</xdr:rowOff>
    </xdr:from>
    <xdr:to>
      <xdr:col>24</xdr:col>
      <xdr:colOff>231914</xdr:colOff>
      <xdr:row>52</xdr:row>
      <xdr:rowOff>352013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4808E0FC-7BCA-4899-A57D-D5863A006BE0}"/>
            </a:ext>
          </a:extLst>
        </xdr:cNvPr>
        <xdr:cNvSpPr/>
      </xdr:nvSpPr>
      <xdr:spPr>
        <a:xfrm>
          <a:off x="18263153" y="23873439"/>
          <a:ext cx="438978" cy="299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SC</a:t>
          </a:r>
        </a:p>
      </xdr:txBody>
    </xdr:sp>
    <xdr:clientData/>
  </xdr:twoCellAnchor>
  <xdr:twoCellAnchor>
    <xdr:from>
      <xdr:col>24</xdr:col>
      <xdr:colOff>223626</xdr:colOff>
      <xdr:row>52</xdr:row>
      <xdr:rowOff>41413</xdr:rowOff>
    </xdr:from>
    <xdr:to>
      <xdr:col>25</xdr:col>
      <xdr:colOff>331300</xdr:colOff>
      <xdr:row>52</xdr:row>
      <xdr:rowOff>340770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ECE0FA69-C81F-406A-A820-CF0783FA1367}"/>
            </a:ext>
          </a:extLst>
        </xdr:cNvPr>
        <xdr:cNvSpPr/>
      </xdr:nvSpPr>
      <xdr:spPr>
        <a:xfrm>
          <a:off x="18693843" y="23862196"/>
          <a:ext cx="869674" cy="299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UML P.</a:t>
          </a:r>
        </a:p>
      </xdr:txBody>
    </xdr:sp>
    <xdr:clientData/>
  </xdr:twoCellAnchor>
  <xdr:twoCellAnchor>
    <xdr:from>
      <xdr:col>25</xdr:col>
      <xdr:colOff>240191</xdr:colOff>
      <xdr:row>52</xdr:row>
      <xdr:rowOff>41413</xdr:rowOff>
    </xdr:from>
    <xdr:to>
      <xdr:col>26</xdr:col>
      <xdr:colOff>115952</xdr:colOff>
      <xdr:row>52</xdr:row>
      <xdr:rowOff>340770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13F2DD9-1EF1-4929-9B75-900386C27E3B}"/>
            </a:ext>
          </a:extLst>
        </xdr:cNvPr>
        <xdr:cNvSpPr/>
      </xdr:nvSpPr>
      <xdr:spPr>
        <a:xfrm>
          <a:off x="19472408" y="23862196"/>
          <a:ext cx="637761" cy="299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AUD</a:t>
          </a:r>
        </a:p>
      </xdr:txBody>
    </xdr:sp>
    <xdr:clientData/>
  </xdr:twoCellAnchor>
  <xdr:twoCellAnchor>
    <xdr:from>
      <xdr:col>16</xdr:col>
      <xdr:colOff>91105</xdr:colOff>
      <xdr:row>51</xdr:row>
      <xdr:rowOff>215348</xdr:rowOff>
    </xdr:from>
    <xdr:to>
      <xdr:col>16</xdr:col>
      <xdr:colOff>662606</xdr:colOff>
      <xdr:row>51</xdr:row>
      <xdr:rowOff>514705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66B7797A-7818-4CEF-939E-4D46BBDFE41B}"/>
            </a:ext>
          </a:extLst>
        </xdr:cNvPr>
        <xdr:cNvSpPr/>
      </xdr:nvSpPr>
      <xdr:spPr>
        <a:xfrm>
          <a:off x="12465322" y="23464631"/>
          <a:ext cx="571501" cy="299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2003</a:t>
          </a:r>
        </a:p>
      </xdr:txBody>
    </xdr:sp>
    <xdr:clientData/>
  </xdr:twoCellAnchor>
  <xdr:twoCellAnchor>
    <xdr:from>
      <xdr:col>16</xdr:col>
      <xdr:colOff>82826</xdr:colOff>
      <xdr:row>50</xdr:row>
      <xdr:rowOff>339587</xdr:rowOff>
    </xdr:from>
    <xdr:to>
      <xdr:col>16</xdr:col>
      <xdr:colOff>654327</xdr:colOff>
      <xdr:row>51</xdr:row>
      <xdr:rowOff>67444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550C4DA3-1893-4812-8148-B7D9D4DA6EB9}"/>
            </a:ext>
          </a:extLst>
        </xdr:cNvPr>
        <xdr:cNvSpPr/>
      </xdr:nvSpPr>
      <xdr:spPr>
        <a:xfrm>
          <a:off x="12457043" y="23017370"/>
          <a:ext cx="571501" cy="299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2004</a:t>
          </a:r>
        </a:p>
      </xdr:txBody>
    </xdr:sp>
    <xdr:clientData/>
  </xdr:twoCellAnchor>
  <xdr:twoCellAnchor>
    <xdr:from>
      <xdr:col>16</xdr:col>
      <xdr:colOff>76319</xdr:colOff>
      <xdr:row>49</xdr:row>
      <xdr:rowOff>483351</xdr:rowOff>
    </xdr:from>
    <xdr:to>
      <xdr:col>16</xdr:col>
      <xdr:colOff>647820</xdr:colOff>
      <xdr:row>50</xdr:row>
      <xdr:rowOff>216532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6A08E4A5-A183-42DB-BD2C-AE924DD2A3A7}"/>
            </a:ext>
          </a:extLst>
        </xdr:cNvPr>
        <xdr:cNvSpPr/>
      </xdr:nvSpPr>
      <xdr:spPr>
        <a:xfrm>
          <a:off x="12445212" y="22608565"/>
          <a:ext cx="571501" cy="3046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2005</a:t>
          </a:r>
        </a:p>
      </xdr:txBody>
    </xdr:sp>
    <xdr:clientData/>
  </xdr:twoCellAnchor>
  <xdr:twoCellAnchor>
    <xdr:from>
      <xdr:col>16</xdr:col>
      <xdr:colOff>78441</xdr:colOff>
      <xdr:row>49</xdr:row>
      <xdr:rowOff>33618</xdr:rowOff>
    </xdr:from>
    <xdr:to>
      <xdr:col>16</xdr:col>
      <xdr:colOff>649942</xdr:colOff>
      <xdr:row>49</xdr:row>
      <xdr:rowOff>338299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65E979B7-2C03-44D0-BAAA-2BC7B818CF6F}"/>
            </a:ext>
          </a:extLst>
        </xdr:cNvPr>
        <xdr:cNvSpPr/>
      </xdr:nvSpPr>
      <xdr:spPr>
        <a:xfrm>
          <a:off x="12449735" y="22142824"/>
          <a:ext cx="571501" cy="3046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2006</a:t>
          </a:r>
        </a:p>
      </xdr:txBody>
    </xdr:sp>
    <xdr:clientData/>
  </xdr:twoCellAnchor>
  <xdr:twoCellAnchor>
    <xdr:from>
      <xdr:col>16</xdr:col>
      <xdr:colOff>78441</xdr:colOff>
      <xdr:row>48</xdr:row>
      <xdr:rowOff>0</xdr:rowOff>
    </xdr:from>
    <xdr:to>
      <xdr:col>16</xdr:col>
      <xdr:colOff>649942</xdr:colOff>
      <xdr:row>48</xdr:row>
      <xdr:rowOff>304681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EDFBD065-89C9-40CB-9AD6-CFEDF00E89C1}"/>
            </a:ext>
          </a:extLst>
        </xdr:cNvPr>
        <xdr:cNvSpPr/>
      </xdr:nvSpPr>
      <xdr:spPr>
        <a:xfrm>
          <a:off x="12449735" y="21694588"/>
          <a:ext cx="571501" cy="3046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2007</a:t>
          </a:r>
        </a:p>
      </xdr:txBody>
    </xdr:sp>
    <xdr:clientData/>
  </xdr:twoCellAnchor>
  <xdr:twoCellAnchor>
    <xdr:from>
      <xdr:col>16</xdr:col>
      <xdr:colOff>78442</xdr:colOff>
      <xdr:row>45</xdr:row>
      <xdr:rowOff>347382</xdr:rowOff>
    </xdr:from>
    <xdr:to>
      <xdr:col>16</xdr:col>
      <xdr:colOff>649943</xdr:colOff>
      <xdr:row>46</xdr:row>
      <xdr:rowOff>271063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5CF32BB-ABB6-4B1A-A6DD-28D344229F5A}"/>
            </a:ext>
          </a:extLst>
        </xdr:cNvPr>
        <xdr:cNvSpPr/>
      </xdr:nvSpPr>
      <xdr:spPr>
        <a:xfrm>
          <a:off x="12449736" y="20831735"/>
          <a:ext cx="571501" cy="3046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2008</a:t>
          </a:r>
        </a:p>
      </xdr:txBody>
    </xdr:sp>
    <xdr:clientData/>
  </xdr:twoCellAnchor>
  <xdr:twoCellAnchor>
    <xdr:from>
      <xdr:col>16</xdr:col>
      <xdr:colOff>89647</xdr:colOff>
      <xdr:row>44</xdr:row>
      <xdr:rowOff>268941</xdr:rowOff>
    </xdr:from>
    <xdr:to>
      <xdr:col>16</xdr:col>
      <xdr:colOff>661148</xdr:colOff>
      <xdr:row>45</xdr:row>
      <xdr:rowOff>192622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707DFFFC-705B-464B-9862-1537894E3A3B}"/>
            </a:ext>
          </a:extLst>
        </xdr:cNvPr>
        <xdr:cNvSpPr/>
      </xdr:nvSpPr>
      <xdr:spPr>
        <a:xfrm>
          <a:off x="12460941" y="20372294"/>
          <a:ext cx="571501" cy="3046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2009</a:t>
          </a:r>
        </a:p>
      </xdr:txBody>
    </xdr:sp>
    <xdr:clientData/>
  </xdr:twoCellAnchor>
  <xdr:twoCellAnchor>
    <xdr:from>
      <xdr:col>16</xdr:col>
      <xdr:colOff>78441</xdr:colOff>
      <xdr:row>43</xdr:row>
      <xdr:rowOff>212911</xdr:rowOff>
    </xdr:from>
    <xdr:to>
      <xdr:col>16</xdr:col>
      <xdr:colOff>649942</xdr:colOff>
      <xdr:row>44</xdr:row>
      <xdr:rowOff>136592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E09C1320-9058-4ABC-A5C1-9CD7B28C524C}"/>
            </a:ext>
          </a:extLst>
        </xdr:cNvPr>
        <xdr:cNvSpPr/>
      </xdr:nvSpPr>
      <xdr:spPr>
        <a:xfrm>
          <a:off x="12449735" y="19935264"/>
          <a:ext cx="571501" cy="3046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2010</a:t>
          </a:r>
        </a:p>
      </xdr:txBody>
    </xdr:sp>
    <xdr:clientData/>
  </xdr:twoCellAnchor>
  <xdr:twoCellAnchor>
    <xdr:from>
      <xdr:col>16</xdr:col>
      <xdr:colOff>78441</xdr:colOff>
      <xdr:row>42</xdr:row>
      <xdr:rowOff>168088</xdr:rowOff>
    </xdr:from>
    <xdr:to>
      <xdr:col>16</xdr:col>
      <xdr:colOff>649942</xdr:colOff>
      <xdr:row>43</xdr:row>
      <xdr:rowOff>91769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DC1F01A3-A55F-4FB4-A6FD-B44169F8EC84}"/>
            </a:ext>
          </a:extLst>
        </xdr:cNvPr>
        <xdr:cNvSpPr/>
      </xdr:nvSpPr>
      <xdr:spPr>
        <a:xfrm>
          <a:off x="12449735" y="19509441"/>
          <a:ext cx="571501" cy="3046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2011</a:t>
          </a:r>
        </a:p>
      </xdr:txBody>
    </xdr:sp>
    <xdr:clientData/>
  </xdr:twoCellAnchor>
  <xdr:twoCellAnchor>
    <xdr:from>
      <xdr:col>16</xdr:col>
      <xdr:colOff>100853</xdr:colOff>
      <xdr:row>41</xdr:row>
      <xdr:rowOff>112059</xdr:rowOff>
    </xdr:from>
    <xdr:to>
      <xdr:col>16</xdr:col>
      <xdr:colOff>672354</xdr:colOff>
      <xdr:row>42</xdr:row>
      <xdr:rowOff>35740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3ED91DB9-76A7-4F00-ADA9-64AFBBA1DF56}"/>
            </a:ext>
          </a:extLst>
        </xdr:cNvPr>
        <xdr:cNvSpPr/>
      </xdr:nvSpPr>
      <xdr:spPr>
        <a:xfrm>
          <a:off x="12472147" y="19072412"/>
          <a:ext cx="571501" cy="3046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2012</a:t>
          </a:r>
        </a:p>
      </xdr:txBody>
    </xdr:sp>
    <xdr:clientData/>
  </xdr:twoCellAnchor>
  <xdr:twoCellAnchor>
    <xdr:from>
      <xdr:col>16</xdr:col>
      <xdr:colOff>89647</xdr:colOff>
      <xdr:row>40</xdr:row>
      <xdr:rowOff>44824</xdr:rowOff>
    </xdr:from>
    <xdr:to>
      <xdr:col>16</xdr:col>
      <xdr:colOff>661148</xdr:colOff>
      <xdr:row>40</xdr:row>
      <xdr:rowOff>349505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4F3CBB4F-8845-411F-8054-BCC996073B4D}"/>
            </a:ext>
          </a:extLst>
        </xdr:cNvPr>
        <xdr:cNvSpPr/>
      </xdr:nvSpPr>
      <xdr:spPr>
        <a:xfrm>
          <a:off x="12460941" y="18624177"/>
          <a:ext cx="571501" cy="3046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2013</a:t>
          </a:r>
        </a:p>
      </xdr:txBody>
    </xdr:sp>
    <xdr:clientData/>
  </xdr:twoCellAnchor>
  <xdr:twoCellAnchor>
    <xdr:from>
      <xdr:col>16</xdr:col>
      <xdr:colOff>78441</xdr:colOff>
      <xdr:row>37</xdr:row>
      <xdr:rowOff>324970</xdr:rowOff>
    </xdr:from>
    <xdr:to>
      <xdr:col>16</xdr:col>
      <xdr:colOff>649942</xdr:colOff>
      <xdr:row>38</xdr:row>
      <xdr:rowOff>248651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FC3CCBFA-F192-42B6-B9B9-655AAA228AC4}"/>
            </a:ext>
          </a:extLst>
        </xdr:cNvPr>
        <xdr:cNvSpPr/>
      </xdr:nvSpPr>
      <xdr:spPr>
        <a:xfrm>
          <a:off x="12449735" y="17761323"/>
          <a:ext cx="571501" cy="3046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2014</a:t>
          </a:r>
        </a:p>
      </xdr:txBody>
    </xdr:sp>
    <xdr:clientData/>
  </xdr:twoCellAnchor>
  <xdr:twoCellAnchor>
    <xdr:from>
      <xdr:col>16</xdr:col>
      <xdr:colOff>78441</xdr:colOff>
      <xdr:row>36</xdr:row>
      <xdr:rowOff>268941</xdr:rowOff>
    </xdr:from>
    <xdr:to>
      <xdr:col>16</xdr:col>
      <xdr:colOff>649942</xdr:colOff>
      <xdr:row>37</xdr:row>
      <xdr:rowOff>192622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8C5ABDCC-4C73-4DB9-AD67-0AEFDA3882D1}"/>
            </a:ext>
          </a:extLst>
        </xdr:cNvPr>
        <xdr:cNvSpPr/>
      </xdr:nvSpPr>
      <xdr:spPr>
        <a:xfrm>
          <a:off x="12449735" y="17324294"/>
          <a:ext cx="571501" cy="3046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2015</a:t>
          </a:r>
        </a:p>
      </xdr:txBody>
    </xdr:sp>
    <xdr:clientData/>
  </xdr:twoCellAnchor>
  <xdr:twoCellAnchor>
    <xdr:from>
      <xdr:col>16</xdr:col>
      <xdr:colOff>89647</xdr:colOff>
      <xdr:row>35</xdr:row>
      <xdr:rowOff>190500</xdr:rowOff>
    </xdr:from>
    <xdr:to>
      <xdr:col>16</xdr:col>
      <xdr:colOff>661148</xdr:colOff>
      <xdr:row>36</xdr:row>
      <xdr:rowOff>114181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DBB86535-60D1-469F-B841-AE55E4E43415}"/>
            </a:ext>
          </a:extLst>
        </xdr:cNvPr>
        <xdr:cNvSpPr/>
      </xdr:nvSpPr>
      <xdr:spPr>
        <a:xfrm>
          <a:off x="12460941" y="16864853"/>
          <a:ext cx="571501" cy="3046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2016</a:t>
          </a:r>
        </a:p>
      </xdr:txBody>
    </xdr:sp>
    <xdr:clientData/>
  </xdr:twoCellAnchor>
  <xdr:twoCellAnchor>
    <xdr:from>
      <xdr:col>16</xdr:col>
      <xdr:colOff>78441</xdr:colOff>
      <xdr:row>34</xdr:row>
      <xdr:rowOff>145677</xdr:rowOff>
    </xdr:from>
    <xdr:to>
      <xdr:col>16</xdr:col>
      <xdr:colOff>649942</xdr:colOff>
      <xdr:row>35</xdr:row>
      <xdr:rowOff>69358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A913BC28-447D-4324-9AE0-1901A7070C86}"/>
            </a:ext>
          </a:extLst>
        </xdr:cNvPr>
        <xdr:cNvSpPr/>
      </xdr:nvSpPr>
      <xdr:spPr>
        <a:xfrm>
          <a:off x="12449735" y="16439030"/>
          <a:ext cx="571501" cy="3046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2017</a:t>
          </a:r>
        </a:p>
      </xdr:txBody>
    </xdr:sp>
    <xdr:clientData/>
  </xdr:twoCellAnchor>
  <xdr:twoCellAnchor>
    <xdr:from>
      <xdr:col>16</xdr:col>
      <xdr:colOff>67236</xdr:colOff>
      <xdr:row>33</xdr:row>
      <xdr:rowOff>89647</xdr:rowOff>
    </xdr:from>
    <xdr:to>
      <xdr:col>16</xdr:col>
      <xdr:colOff>638737</xdr:colOff>
      <xdr:row>34</xdr:row>
      <xdr:rowOff>13328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9C31B93D-5B88-42A1-8439-3B92B17F454D}"/>
            </a:ext>
          </a:extLst>
        </xdr:cNvPr>
        <xdr:cNvSpPr/>
      </xdr:nvSpPr>
      <xdr:spPr>
        <a:xfrm>
          <a:off x="12438530" y="16002000"/>
          <a:ext cx="571501" cy="3046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2018</a:t>
          </a:r>
        </a:p>
      </xdr:txBody>
    </xdr:sp>
    <xdr:clientData/>
  </xdr:twoCellAnchor>
  <xdr:twoCellAnchor>
    <xdr:from>
      <xdr:col>10</xdr:col>
      <xdr:colOff>431197</xdr:colOff>
      <xdr:row>53</xdr:row>
      <xdr:rowOff>52960</xdr:rowOff>
    </xdr:from>
    <xdr:to>
      <xdr:col>11</xdr:col>
      <xdr:colOff>520844</xdr:colOff>
      <xdr:row>53</xdr:row>
      <xdr:rowOff>354927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9CBCCFEA-FD99-49CC-8479-8E25DBF3830C}"/>
            </a:ext>
          </a:extLst>
        </xdr:cNvPr>
        <xdr:cNvSpPr/>
      </xdr:nvSpPr>
      <xdr:spPr>
        <a:xfrm>
          <a:off x="8181676" y="24426522"/>
          <a:ext cx="846428" cy="3019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10</xdr:col>
      <xdr:colOff>433039</xdr:colOff>
      <xdr:row>53</xdr:row>
      <xdr:rowOff>397272</xdr:rowOff>
    </xdr:from>
    <xdr:to>
      <xdr:col>13</xdr:col>
      <xdr:colOff>264951</xdr:colOff>
      <xdr:row>55</xdr:row>
      <xdr:rowOff>36073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9F689588-F0CC-4A13-A3FA-9E3BC8BDD9C3}"/>
            </a:ext>
          </a:extLst>
        </xdr:cNvPr>
        <xdr:cNvSpPr/>
      </xdr:nvSpPr>
      <xdr:spPr>
        <a:xfrm>
          <a:off x="8183518" y="24770834"/>
          <a:ext cx="2102255" cy="7870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ER: Evaluation Research</a:t>
          </a:r>
        </a:p>
        <a:p>
          <a:pPr algn="l"/>
          <a:r>
            <a:rPr lang="pt-BR" sz="15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PS:</a:t>
          </a:r>
          <a:r>
            <a:rPr lang="pt-BR" sz="15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Proposal of Solution</a:t>
          </a:r>
        </a:p>
        <a:p>
          <a:pPr algn="l"/>
          <a:r>
            <a:rPr lang="pt-BR" sz="15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VR: Validation Research</a:t>
          </a:r>
          <a:endParaRPr lang="pt-BR" sz="15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239338</xdr:colOff>
      <xdr:row>53</xdr:row>
      <xdr:rowOff>410078</xdr:rowOff>
    </xdr:from>
    <xdr:to>
      <xdr:col>16</xdr:col>
      <xdr:colOff>76470</xdr:colOff>
      <xdr:row>55</xdr:row>
      <xdr:rowOff>48879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5CDD0F85-27FE-458B-86EB-4728E293AFBB}"/>
            </a:ext>
          </a:extLst>
        </xdr:cNvPr>
        <xdr:cNvSpPr/>
      </xdr:nvSpPr>
      <xdr:spPr>
        <a:xfrm>
          <a:off x="10260160" y="24783640"/>
          <a:ext cx="2107474" cy="7870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OP: Opinion Paper</a:t>
          </a:r>
        </a:p>
        <a:p>
          <a:pPr algn="l"/>
          <a:r>
            <a:rPr lang="pt-BR" sz="15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PP:</a:t>
          </a:r>
          <a:r>
            <a:rPr lang="pt-BR" sz="15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Philosophical Paper</a:t>
          </a:r>
        </a:p>
        <a:p>
          <a:pPr algn="l"/>
          <a:r>
            <a:rPr lang="pt-BR" sz="15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PE: Personal Experience</a:t>
          </a:r>
          <a:endParaRPr lang="pt-BR" sz="15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756408</xdr:colOff>
      <xdr:row>53</xdr:row>
      <xdr:rowOff>410079</xdr:rowOff>
    </xdr:from>
    <xdr:to>
      <xdr:col>19</xdr:col>
      <xdr:colOff>348193</xdr:colOff>
      <xdr:row>55</xdr:row>
      <xdr:rowOff>48880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7A588E97-4717-41C4-884F-FBE252EBECA7}"/>
            </a:ext>
          </a:extLst>
        </xdr:cNvPr>
        <xdr:cNvSpPr/>
      </xdr:nvSpPr>
      <xdr:spPr>
        <a:xfrm>
          <a:off x="12290792" y="24783641"/>
          <a:ext cx="2618908" cy="7870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CC: Component and Connector</a:t>
          </a:r>
        </a:p>
        <a:p>
          <a:pPr algn="l"/>
          <a:r>
            <a:rPr lang="pt-BR" sz="15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GD:</a:t>
          </a:r>
          <a:r>
            <a:rPr lang="pt-BR" sz="15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Generic Diagram</a:t>
          </a:r>
        </a:p>
        <a:p>
          <a:pPr algn="l"/>
          <a:r>
            <a:rPr lang="pt-BR" sz="15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BPM: Business Process Models</a:t>
          </a:r>
          <a:endParaRPr lang="pt-BR" sz="15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252945</xdr:colOff>
      <xdr:row>53</xdr:row>
      <xdr:rowOff>410078</xdr:rowOff>
    </xdr:from>
    <xdr:to>
      <xdr:col>22</xdr:col>
      <xdr:colOff>144087</xdr:colOff>
      <xdr:row>55</xdr:row>
      <xdr:rowOff>48879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98276D4E-5C86-4B37-BA33-8C9E8AE21068}"/>
            </a:ext>
          </a:extLst>
        </xdr:cNvPr>
        <xdr:cNvSpPr/>
      </xdr:nvSpPr>
      <xdr:spPr>
        <a:xfrm>
          <a:off x="14814452" y="24783640"/>
          <a:ext cx="2161484" cy="7870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UC: Use Case Diagram</a:t>
          </a:r>
        </a:p>
        <a:p>
          <a:pPr algn="l"/>
          <a:r>
            <a:rPr lang="pt-BR" sz="15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CD:</a:t>
          </a:r>
          <a:r>
            <a:rPr lang="pt-BR" sz="15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Class Diagram</a:t>
          </a:r>
        </a:p>
        <a:p>
          <a:pPr algn="l"/>
          <a:r>
            <a:rPr lang="pt-BR" sz="15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MM: Meta-Model</a:t>
          </a:r>
          <a:endParaRPr lang="pt-BR" sz="15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620337</xdr:colOff>
      <xdr:row>53</xdr:row>
      <xdr:rowOff>410078</xdr:rowOff>
    </xdr:from>
    <xdr:to>
      <xdr:col>24</xdr:col>
      <xdr:colOff>511479</xdr:colOff>
      <xdr:row>55</xdr:row>
      <xdr:rowOff>48879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6F8356A4-A5F7-4E6F-81F2-8F18B85840F1}"/>
            </a:ext>
          </a:extLst>
        </xdr:cNvPr>
        <xdr:cNvSpPr/>
      </xdr:nvSpPr>
      <xdr:spPr>
        <a:xfrm>
          <a:off x="16695405" y="24783640"/>
          <a:ext cx="2161485" cy="7870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SD: Sequence Diagram</a:t>
          </a:r>
        </a:p>
        <a:p>
          <a:pPr algn="l"/>
          <a:r>
            <a:rPr lang="pt-BR" sz="15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AD:</a:t>
          </a:r>
          <a:r>
            <a:rPr lang="pt-BR" sz="15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Activity Diagram</a:t>
          </a:r>
        </a:p>
        <a:p>
          <a:pPr algn="l"/>
          <a:r>
            <a:rPr lang="pt-BR" sz="15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SC: Statechart Diagram</a:t>
          </a:r>
          <a:endParaRPr lang="pt-BR" sz="15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24</xdr:col>
      <xdr:colOff>239337</xdr:colOff>
      <xdr:row>53</xdr:row>
      <xdr:rowOff>423686</xdr:rowOff>
    </xdr:from>
    <xdr:to>
      <xdr:col>27</xdr:col>
      <xdr:colOff>135699</xdr:colOff>
      <xdr:row>55</xdr:row>
      <xdr:rowOff>62487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23D986A4-3BCA-4F09-A669-087D5190A2B2}"/>
            </a:ext>
          </a:extLst>
        </xdr:cNvPr>
        <xdr:cNvSpPr/>
      </xdr:nvSpPr>
      <xdr:spPr>
        <a:xfrm>
          <a:off x="18584748" y="24797248"/>
          <a:ext cx="2166704" cy="7870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UML P.: UML Profile</a:t>
          </a:r>
        </a:p>
        <a:p>
          <a:pPr algn="l"/>
          <a:r>
            <a:rPr lang="pt-BR" sz="15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AUD:</a:t>
          </a:r>
          <a:r>
            <a:rPr lang="pt-BR" sz="15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All UML Diagram</a:t>
          </a:r>
          <a:endParaRPr lang="pt-BR" sz="15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</xdr:colOff>
      <xdr:row>52</xdr:row>
      <xdr:rowOff>378390</xdr:rowOff>
    </xdr:from>
    <xdr:to>
      <xdr:col>13</xdr:col>
      <xdr:colOff>508871</xdr:colOff>
      <xdr:row>53</xdr:row>
      <xdr:rowOff>169622</xdr:rowOff>
    </xdr:to>
    <xdr:sp macro="" textlink="">
      <xdr:nvSpPr>
        <xdr:cNvPr id="49" name="Retângulo 48">
          <a:extLst>
            <a:ext uri="{FF2B5EF4-FFF2-40B4-BE49-F238E27FC236}">
              <a16:creationId xmlns:a16="http://schemas.microsoft.com/office/drawing/2014/main" id="{83D01DBF-A7DE-43AF-B1E0-3AB51595204B}"/>
            </a:ext>
          </a:extLst>
        </xdr:cNvPr>
        <xdr:cNvSpPr/>
      </xdr:nvSpPr>
      <xdr:spPr>
        <a:xfrm>
          <a:off x="10020823" y="24177842"/>
          <a:ext cx="508870" cy="36534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(A)</a:t>
          </a:r>
        </a:p>
      </xdr:txBody>
    </xdr:sp>
    <xdr:clientData/>
  </xdr:twoCellAnchor>
  <xdr:twoCellAnchor>
    <xdr:from>
      <xdr:col>21</xdr:col>
      <xdr:colOff>287056</xdr:colOff>
      <xdr:row>52</xdr:row>
      <xdr:rowOff>326198</xdr:rowOff>
    </xdr:from>
    <xdr:to>
      <xdr:col>22</xdr:col>
      <xdr:colOff>39145</xdr:colOff>
      <xdr:row>53</xdr:row>
      <xdr:rowOff>117430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CF75AEA2-C95E-4108-A46E-07CDE5B20756}"/>
            </a:ext>
          </a:extLst>
        </xdr:cNvPr>
        <xdr:cNvSpPr/>
      </xdr:nvSpPr>
      <xdr:spPr>
        <a:xfrm>
          <a:off x="16362124" y="24125650"/>
          <a:ext cx="508870" cy="36534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(B)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eeexplore.ieee.org/xpl/articleDetails.jsp?arnumber=6464271" TargetMode="External"/><Relationship Id="rId13" Type="http://schemas.openxmlformats.org/officeDocument/2006/relationships/hyperlink" Target="http://dl.acm.org/citation.cfm?id=2025113.2025140&amp;coll=DL&amp;dl=ACM&amp;CFID=598561760&amp;CFTOKEN=63936659" TargetMode="External"/><Relationship Id="rId18" Type="http://schemas.openxmlformats.org/officeDocument/2006/relationships/hyperlink" Target="http://subs.emis.de/LNI/Proceedings/Proceedings64/GI-Proceedings.64-11.pdf?origin=publication_detail" TargetMode="External"/><Relationship Id="rId26" Type="http://schemas.openxmlformats.org/officeDocument/2006/relationships/hyperlink" Target="http://link.springer.com/chapter/10.1007/978-3-642-02674-4_11" TargetMode="External"/><Relationship Id="rId3" Type="http://schemas.openxmlformats.org/officeDocument/2006/relationships/hyperlink" Target="http://www.tue.nl/en/publication/ep/p/d/ep-uid/245984/" TargetMode="External"/><Relationship Id="rId21" Type="http://schemas.openxmlformats.org/officeDocument/2006/relationships/hyperlink" Target="http://dl.acm.org/citation.cfm?id=1101919" TargetMode="External"/><Relationship Id="rId7" Type="http://schemas.openxmlformats.org/officeDocument/2006/relationships/hyperlink" Target="http://ksiresearchorg.ipage.com/seke/seke14paper/seke14paper_167.pdf" TargetMode="External"/><Relationship Id="rId12" Type="http://schemas.openxmlformats.org/officeDocument/2006/relationships/hyperlink" Target="http://ieeexplore.ieee.org/xpls/abs_all.jsp?arnumber=5232811" TargetMode="External"/><Relationship Id="rId17" Type="http://schemas.openxmlformats.org/officeDocument/2006/relationships/hyperlink" Target="http://www.jucs.org/jucs_15_11/a_flexible_strategy_based/jucs_15_11_2225_2253_oliveira.pdf" TargetMode="External"/><Relationship Id="rId25" Type="http://schemas.openxmlformats.org/officeDocument/2006/relationships/hyperlink" Target="http://dl.acm.org/citation.cfm?id=2428748" TargetMode="External"/><Relationship Id="rId2" Type="http://schemas.openxmlformats.org/officeDocument/2006/relationships/hyperlink" Target="http://dl.acm.org/citation.cfm?id=1826152" TargetMode="External"/><Relationship Id="rId16" Type="http://schemas.openxmlformats.org/officeDocument/2006/relationships/hyperlink" Target="http://ieeexplore.ieee.org/xpl/articleDetails.jsp?arnumber=6086550" TargetMode="External"/><Relationship Id="rId20" Type="http://schemas.openxmlformats.org/officeDocument/2006/relationships/hyperlink" Target="http://dl.acm.org/citation.cfm?id=1859020" TargetMode="External"/><Relationship Id="rId29" Type="http://schemas.openxmlformats.org/officeDocument/2006/relationships/hyperlink" Target="http://link.springer.com/10.1007/978-3-319-70010-6_25" TargetMode="External"/><Relationship Id="rId1" Type="http://schemas.openxmlformats.org/officeDocument/2006/relationships/hyperlink" Target="http://link.springer.com/article/10.1007/s10515-007-0023-3" TargetMode="External"/><Relationship Id="rId6" Type="http://schemas.openxmlformats.org/officeDocument/2006/relationships/hyperlink" Target="http://ieeexplore.ieee.org/xpls/abs_all.jsp?arnumber=6009264" TargetMode="External"/><Relationship Id="rId11" Type="http://schemas.openxmlformats.org/officeDocument/2006/relationships/hyperlink" Target="http://ieeexplore.ieee.org/xpls/abs_all.jsp?arnumber=4656420&amp;tag=1" TargetMode="External"/><Relationship Id="rId24" Type="http://schemas.openxmlformats.org/officeDocument/2006/relationships/hyperlink" Target="http://dl.acm.org/citation.cfm?id=2724138" TargetMode="External"/><Relationship Id="rId5" Type="http://schemas.openxmlformats.org/officeDocument/2006/relationships/hyperlink" Target="http://ieeexplore.ieee.org/xpls/abs_all.jsp?arnumber=6065632&amp;tag=1" TargetMode="External"/><Relationship Id="rId15" Type="http://schemas.openxmlformats.org/officeDocument/2006/relationships/hyperlink" Target="http://dl.acm.org/citation.cfm?id=1248839" TargetMode="External"/><Relationship Id="rId23" Type="http://schemas.openxmlformats.org/officeDocument/2006/relationships/hyperlink" Target="http://dl.acm.org/citation.cfm?id=2642984&amp;CFID=730726839&amp;CFTOKEN=97524887" TargetMode="External"/><Relationship Id="rId28" Type="http://schemas.openxmlformats.org/officeDocument/2006/relationships/hyperlink" Target="http://linkinghub.elsevier.com/retrieve/pii/S1877050917329289" TargetMode="External"/><Relationship Id="rId10" Type="http://schemas.openxmlformats.org/officeDocument/2006/relationships/hyperlink" Target="http://link.springer.com/chapter/10.1007%2F978-3-319-11653-2_8" TargetMode="External"/><Relationship Id="rId19" Type="http://schemas.openxmlformats.org/officeDocument/2006/relationships/hyperlink" Target="http://link.springer.com/chapter/10.1007%2F978-3-642-13688-7_17" TargetMode="External"/><Relationship Id="rId4" Type="http://schemas.openxmlformats.org/officeDocument/2006/relationships/hyperlink" Target="http://www.mrtc.mdh.se/~acicchetti/files/ModelDifferencesinEMF.pdf" TargetMode="External"/><Relationship Id="rId9" Type="http://schemas.openxmlformats.org/officeDocument/2006/relationships/hyperlink" Target="http://dl.acm.org/citation.cfm?id=2184540" TargetMode="External"/><Relationship Id="rId14" Type="http://schemas.openxmlformats.org/officeDocument/2006/relationships/hyperlink" Target="http://dl.acm.org/citation.cfm?id=1101940" TargetMode="External"/><Relationship Id="rId22" Type="http://schemas.openxmlformats.org/officeDocument/2006/relationships/hyperlink" Target="http://citeseerx.ist.psu.edu/viewdoc/summary?doi=10.1.1.88.3984" TargetMode="External"/><Relationship Id="rId27" Type="http://schemas.openxmlformats.org/officeDocument/2006/relationships/hyperlink" Target="http://ieeexplore.ieee.org/document/8098759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03"/>
  <sheetViews>
    <sheetView tabSelected="1" topLeftCell="J1" zoomScale="70" zoomScaleNormal="70" zoomScalePageLayoutView="70" workbookViewId="0">
      <selection activeCell="W2" sqref="W2"/>
    </sheetView>
  </sheetViews>
  <sheetFormatPr defaultColWidth="8.85546875" defaultRowHeight="15" x14ac:dyDescent="0.25"/>
  <cols>
    <col min="1" max="1" width="19.7109375" style="5" customWidth="1"/>
    <col min="2" max="2" width="25.85546875" style="5" customWidth="1"/>
    <col min="3" max="3" width="25.42578125" style="5" customWidth="1"/>
    <col min="4" max="4" width="18.85546875" style="5" customWidth="1"/>
    <col min="5" max="5" width="52.85546875" style="5" customWidth="1"/>
    <col min="6" max="6" width="20.28515625" style="5" customWidth="1"/>
    <col min="7" max="8" width="13.7109375" style="5" customWidth="1"/>
    <col min="9" max="10" width="21.28515625" style="5" customWidth="1"/>
    <col min="11" max="11" width="21.42578125" style="5" customWidth="1"/>
    <col min="12" max="13" width="26.85546875" style="5" customWidth="1"/>
    <col min="14" max="14" width="19.42578125" style="5" customWidth="1"/>
    <col min="15" max="16" width="20" style="5" customWidth="1"/>
    <col min="17" max="17" width="28.7109375" style="5" customWidth="1"/>
    <col min="18" max="18" width="29.42578125" style="5" customWidth="1"/>
    <col min="19" max="19" width="33.42578125" style="5" customWidth="1"/>
    <col min="20" max="20" width="36.28515625" style="5" customWidth="1"/>
    <col min="21" max="21" width="30.42578125" style="5" customWidth="1"/>
    <col min="22" max="22" width="20.85546875" customWidth="1"/>
    <col min="23" max="23" width="25.42578125" customWidth="1"/>
  </cols>
  <sheetData>
    <row r="1" spans="1:24" ht="60" customHeight="1" x14ac:dyDescent="0.25">
      <c r="A1" s="1" t="s">
        <v>0</v>
      </c>
      <c r="B1" s="1" t="s">
        <v>6</v>
      </c>
      <c r="C1" s="1" t="s">
        <v>1</v>
      </c>
      <c r="D1" s="1" t="s">
        <v>377</v>
      </c>
      <c r="E1" s="1" t="s">
        <v>378</v>
      </c>
      <c r="F1" s="1" t="s">
        <v>379</v>
      </c>
      <c r="G1" s="1" t="s">
        <v>380</v>
      </c>
      <c r="H1" s="1" t="s">
        <v>381</v>
      </c>
      <c r="I1" s="1" t="s">
        <v>385</v>
      </c>
      <c r="J1" s="1"/>
      <c r="K1" s="1" t="s">
        <v>382</v>
      </c>
      <c r="L1" s="1" t="s">
        <v>386</v>
      </c>
      <c r="M1" s="1"/>
      <c r="N1" s="1" t="s">
        <v>387</v>
      </c>
      <c r="O1" s="1" t="s">
        <v>388</v>
      </c>
      <c r="P1" s="1" t="s">
        <v>384</v>
      </c>
      <c r="Q1" s="11"/>
      <c r="R1" s="1" t="s">
        <v>383</v>
      </c>
      <c r="S1" s="1" t="s">
        <v>391</v>
      </c>
      <c r="T1" s="1" t="s">
        <v>389</v>
      </c>
      <c r="U1" s="1" t="s">
        <v>390</v>
      </c>
      <c r="V1" s="57" t="s">
        <v>392</v>
      </c>
      <c r="W1" s="57" t="s">
        <v>393</v>
      </c>
    </row>
    <row r="2" spans="1:24" s="2" customFormat="1" ht="45" x14ac:dyDescent="0.25">
      <c r="A2" s="3" t="s">
        <v>3</v>
      </c>
      <c r="B2" s="3" t="s">
        <v>125</v>
      </c>
      <c r="C2" s="4" t="s">
        <v>4</v>
      </c>
      <c r="D2" s="22">
        <v>2006</v>
      </c>
      <c r="E2" s="3" t="s">
        <v>2</v>
      </c>
      <c r="F2" s="3" t="s">
        <v>5</v>
      </c>
      <c r="G2" s="3" t="s">
        <v>13</v>
      </c>
      <c r="H2" s="3" t="s">
        <v>63</v>
      </c>
      <c r="I2" s="3" t="s">
        <v>7</v>
      </c>
      <c r="J2" s="3"/>
      <c r="K2" s="3" t="s">
        <v>11</v>
      </c>
      <c r="L2" s="3" t="s">
        <v>12</v>
      </c>
      <c r="M2" s="3"/>
      <c r="N2" s="3" t="s">
        <v>15</v>
      </c>
      <c r="O2" s="3" t="s">
        <v>14</v>
      </c>
      <c r="P2" s="3" t="s">
        <v>10</v>
      </c>
      <c r="R2" s="3" t="s">
        <v>9</v>
      </c>
      <c r="S2" s="3" t="s">
        <v>8</v>
      </c>
      <c r="T2" s="3" t="s">
        <v>46</v>
      </c>
      <c r="U2" s="3" t="s">
        <v>15</v>
      </c>
      <c r="V2" s="3" t="s">
        <v>333</v>
      </c>
      <c r="W2" s="3" t="s">
        <v>332</v>
      </c>
    </row>
    <row r="3" spans="1:24" s="2" customFormat="1" ht="54.95" customHeight="1" x14ac:dyDescent="0.25">
      <c r="A3" s="3" t="s">
        <v>3</v>
      </c>
      <c r="B3" s="3" t="s">
        <v>139</v>
      </c>
      <c r="C3" s="4" t="s">
        <v>17</v>
      </c>
      <c r="D3" s="22">
        <v>2010</v>
      </c>
      <c r="E3" s="3" t="s">
        <v>16</v>
      </c>
      <c r="F3" s="3" t="s">
        <v>19</v>
      </c>
      <c r="G3" s="3" t="s">
        <v>13</v>
      </c>
      <c r="H3" s="3" t="s">
        <v>63</v>
      </c>
      <c r="I3" s="3" t="s">
        <v>7</v>
      </c>
      <c r="J3" s="3"/>
      <c r="K3" s="3" t="s">
        <v>18</v>
      </c>
      <c r="L3" s="3" t="s">
        <v>12</v>
      </c>
      <c r="M3" s="3"/>
      <c r="N3" s="3" t="s">
        <v>15</v>
      </c>
      <c r="O3" s="3" t="s">
        <v>14</v>
      </c>
      <c r="P3" s="3" t="s">
        <v>10</v>
      </c>
      <c r="R3" s="3" t="s">
        <v>13</v>
      </c>
      <c r="S3" s="3" t="s">
        <v>20</v>
      </c>
      <c r="T3" s="3" t="s">
        <v>46</v>
      </c>
      <c r="U3" s="3" t="s">
        <v>15</v>
      </c>
      <c r="V3" s="3" t="s">
        <v>333</v>
      </c>
      <c r="W3" s="3" t="s">
        <v>334</v>
      </c>
    </row>
    <row r="4" spans="1:24" s="2" customFormat="1" ht="73.5" customHeight="1" x14ac:dyDescent="0.25">
      <c r="A4" s="3" t="s">
        <v>3</v>
      </c>
      <c r="B4" s="3" t="s">
        <v>126</v>
      </c>
      <c r="C4" s="4" t="s">
        <v>21</v>
      </c>
      <c r="D4" s="22">
        <v>2011</v>
      </c>
      <c r="E4" s="3" t="s">
        <v>22</v>
      </c>
      <c r="F4" s="3" t="s">
        <v>19</v>
      </c>
      <c r="G4" s="3" t="s">
        <v>13</v>
      </c>
      <c r="H4" s="3" t="s">
        <v>63</v>
      </c>
      <c r="I4" s="3" t="s">
        <v>7</v>
      </c>
      <c r="J4" s="3"/>
      <c r="K4" s="3" t="s">
        <v>18</v>
      </c>
      <c r="L4" s="3" t="s">
        <v>12</v>
      </c>
      <c r="M4" s="3"/>
      <c r="N4" s="3" t="s">
        <v>15</v>
      </c>
      <c r="O4" s="3" t="s">
        <v>14</v>
      </c>
      <c r="P4" s="3" t="s">
        <v>10</v>
      </c>
      <c r="R4" s="3" t="s">
        <v>13</v>
      </c>
      <c r="S4" s="3" t="s">
        <v>8</v>
      </c>
      <c r="T4" s="3" t="s">
        <v>34</v>
      </c>
      <c r="U4" s="3" t="s">
        <v>15</v>
      </c>
      <c r="V4" s="3" t="s">
        <v>333</v>
      </c>
      <c r="W4" s="56" t="s">
        <v>336</v>
      </c>
    </row>
    <row r="5" spans="1:24" s="2" customFormat="1" ht="87" customHeight="1" x14ac:dyDescent="0.25">
      <c r="A5" s="3" t="s">
        <v>3</v>
      </c>
      <c r="B5" s="3" t="s">
        <v>25</v>
      </c>
      <c r="C5" s="4" t="s">
        <v>24</v>
      </c>
      <c r="D5" s="22">
        <v>2008</v>
      </c>
      <c r="E5" s="3" t="s">
        <v>23</v>
      </c>
      <c r="F5" s="3" t="s">
        <v>26</v>
      </c>
      <c r="G5" s="3" t="s">
        <v>13</v>
      </c>
      <c r="H5" s="3" t="s">
        <v>63</v>
      </c>
      <c r="I5" s="3" t="s">
        <v>27</v>
      </c>
      <c r="J5" s="3"/>
      <c r="K5" s="3" t="s">
        <v>18</v>
      </c>
      <c r="L5" s="3" t="s">
        <v>12</v>
      </c>
      <c r="M5" s="3"/>
      <c r="N5" s="3" t="s">
        <v>15</v>
      </c>
      <c r="O5" s="3" t="s">
        <v>14</v>
      </c>
      <c r="P5" s="3" t="s">
        <v>207</v>
      </c>
      <c r="R5" s="3" t="s">
        <v>13</v>
      </c>
      <c r="S5" s="3" t="s">
        <v>20</v>
      </c>
      <c r="T5" s="3" t="s">
        <v>34</v>
      </c>
      <c r="U5" s="3" t="s">
        <v>15</v>
      </c>
      <c r="V5" s="3" t="s">
        <v>335</v>
      </c>
      <c r="W5" s="3" t="s">
        <v>332</v>
      </c>
    </row>
    <row r="6" spans="1:24" s="2" customFormat="1" ht="83.25" customHeight="1" x14ac:dyDescent="0.25">
      <c r="A6" s="3" t="s">
        <v>3</v>
      </c>
      <c r="B6" s="3" t="s">
        <v>127</v>
      </c>
      <c r="C6" s="4" t="s">
        <v>29</v>
      </c>
      <c r="D6" s="22">
        <v>2011</v>
      </c>
      <c r="E6" s="3" t="s">
        <v>28</v>
      </c>
      <c r="F6" s="3" t="s">
        <v>131</v>
      </c>
      <c r="G6" s="3" t="s">
        <v>13</v>
      </c>
      <c r="H6" s="3" t="s">
        <v>85</v>
      </c>
      <c r="I6" s="3" t="s">
        <v>109</v>
      </c>
      <c r="J6" s="3"/>
      <c r="K6" s="3" t="s">
        <v>30</v>
      </c>
      <c r="L6" s="3" t="s">
        <v>12</v>
      </c>
      <c r="M6" s="3"/>
      <c r="N6" s="3" t="s">
        <v>15</v>
      </c>
      <c r="O6" s="3" t="s">
        <v>14</v>
      </c>
      <c r="P6" s="3" t="s">
        <v>10</v>
      </c>
      <c r="R6" s="3" t="s">
        <v>9</v>
      </c>
      <c r="S6" s="3" t="s">
        <v>20</v>
      </c>
      <c r="T6" s="3" t="s">
        <v>34</v>
      </c>
      <c r="U6" s="3" t="s">
        <v>15</v>
      </c>
      <c r="V6" s="3" t="s">
        <v>333</v>
      </c>
      <c r="W6" s="3" t="s">
        <v>332</v>
      </c>
    </row>
    <row r="7" spans="1:24" s="2" customFormat="1" ht="60.75" customHeight="1" x14ac:dyDescent="0.25">
      <c r="A7" s="3" t="s">
        <v>3</v>
      </c>
      <c r="B7" s="3" t="s">
        <v>128</v>
      </c>
      <c r="C7" s="4" t="s">
        <v>32</v>
      </c>
      <c r="D7" s="22">
        <v>2011</v>
      </c>
      <c r="E7" s="3" t="s">
        <v>31</v>
      </c>
      <c r="F7" s="3" t="s">
        <v>36</v>
      </c>
      <c r="G7" s="3" t="s">
        <v>13</v>
      </c>
      <c r="H7" s="3" t="s">
        <v>63</v>
      </c>
      <c r="I7" s="3" t="s">
        <v>109</v>
      </c>
      <c r="J7" s="3"/>
      <c r="K7" s="3" t="s">
        <v>33</v>
      </c>
      <c r="L7" s="3" t="s">
        <v>115</v>
      </c>
      <c r="M7" s="3"/>
      <c r="N7" s="3" t="s">
        <v>15</v>
      </c>
      <c r="O7" s="3" t="s">
        <v>14</v>
      </c>
      <c r="P7" s="3" t="s">
        <v>10</v>
      </c>
      <c r="R7" s="3" t="s">
        <v>13</v>
      </c>
      <c r="S7" s="3" t="s">
        <v>20</v>
      </c>
      <c r="T7" s="3" t="s">
        <v>46</v>
      </c>
      <c r="U7" s="3" t="s">
        <v>15</v>
      </c>
      <c r="V7" s="3" t="s">
        <v>335</v>
      </c>
      <c r="W7" s="3" t="s">
        <v>336</v>
      </c>
    </row>
    <row r="8" spans="1:24" s="2" customFormat="1" ht="63.95" customHeight="1" x14ac:dyDescent="0.25">
      <c r="A8" s="3" t="s">
        <v>3</v>
      </c>
      <c r="B8" s="3" t="s">
        <v>129</v>
      </c>
      <c r="C8" s="4" t="s">
        <v>40</v>
      </c>
      <c r="D8" s="22">
        <v>2014</v>
      </c>
      <c r="E8" s="3" t="s">
        <v>35</v>
      </c>
      <c r="F8" s="3" t="s">
        <v>353</v>
      </c>
      <c r="G8" s="3" t="s">
        <v>13</v>
      </c>
      <c r="H8" s="3" t="s">
        <v>85</v>
      </c>
      <c r="I8" s="3" t="s">
        <v>39</v>
      </c>
      <c r="J8" s="3"/>
      <c r="K8" s="3" t="s">
        <v>37</v>
      </c>
      <c r="L8" s="3" t="s">
        <v>38</v>
      </c>
      <c r="M8" s="3"/>
      <c r="N8" s="3" t="s">
        <v>15</v>
      </c>
      <c r="O8" s="3" t="s">
        <v>14</v>
      </c>
      <c r="P8" s="3" t="s">
        <v>10</v>
      </c>
      <c r="Q8" s="3"/>
      <c r="R8" s="3" t="s">
        <v>9</v>
      </c>
      <c r="S8" s="3" t="s">
        <v>20</v>
      </c>
      <c r="T8" s="3" t="s">
        <v>34</v>
      </c>
      <c r="U8" s="3" t="s">
        <v>15</v>
      </c>
      <c r="V8" s="3" t="s">
        <v>337</v>
      </c>
      <c r="W8" s="3" t="s">
        <v>338</v>
      </c>
    </row>
    <row r="9" spans="1:24" s="2" customFormat="1" ht="62.25" customHeight="1" x14ac:dyDescent="0.25">
      <c r="A9" s="3" t="s">
        <v>3</v>
      </c>
      <c r="B9" s="3" t="s">
        <v>43</v>
      </c>
      <c r="C9" s="4" t="s">
        <v>42</v>
      </c>
      <c r="D9" s="22">
        <v>2013</v>
      </c>
      <c r="E9" s="3" t="s">
        <v>41</v>
      </c>
      <c r="F9" s="3" t="s">
        <v>132</v>
      </c>
      <c r="G9" s="3" t="s">
        <v>13</v>
      </c>
      <c r="H9" s="3" t="s">
        <v>63</v>
      </c>
      <c r="I9" s="3" t="s">
        <v>27</v>
      </c>
      <c r="J9" s="3"/>
      <c r="K9" s="3" t="s">
        <v>18</v>
      </c>
      <c r="L9" s="3" t="s">
        <v>12</v>
      </c>
      <c r="M9" s="3"/>
      <c r="N9" s="3" t="s">
        <v>15</v>
      </c>
      <c r="O9" s="3" t="s">
        <v>14</v>
      </c>
      <c r="P9" s="3" t="s">
        <v>10</v>
      </c>
      <c r="Q9" s="3"/>
      <c r="R9" s="3" t="s">
        <v>119</v>
      </c>
      <c r="S9" s="3" t="s">
        <v>8</v>
      </c>
      <c r="T9" s="3" t="s">
        <v>34</v>
      </c>
      <c r="U9" s="3" t="s">
        <v>15</v>
      </c>
      <c r="V9" s="3" t="s">
        <v>335</v>
      </c>
      <c r="W9" s="3" t="s">
        <v>339</v>
      </c>
    </row>
    <row r="10" spans="1:24" s="2" customFormat="1" ht="81" customHeight="1" x14ac:dyDescent="0.25">
      <c r="A10" s="3" t="s">
        <v>3</v>
      </c>
      <c r="B10" s="3" t="s">
        <v>43</v>
      </c>
      <c r="C10" s="4" t="s">
        <v>44</v>
      </c>
      <c r="D10" s="22">
        <v>2010</v>
      </c>
      <c r="E10" s="3" t="s">
        <v>45</v>
      </c>
      <c r="F10" s="3" t="s">
        <v>133</v>
      </c>
      <c r="G10" s="3" t="s">
        <v>13</v>
      </c>
      <c r="H10" s="3" t="s">
        <v>63</v>
      </c>
      <c r="I10" s="3" t="s">
        <v>27</v>
      </c>
      <c r="J10" s="3"/>
      <c r="K10" s="3" t="s">
        <v>18</v>
      </c>
      <c r="L10" s="3" t="s">
        <v>47</v>
      </c>
      <c r="M10" s="3"/>
      <c r="N10" s="3" t="s">
        <v>51</v>
      </c>
      <c r="O10" s="3" t="s">
        <v>14</v>
      </c>
      <c r="P10" s="3" t="s">
        <v>10</v>
      </c>
      <c r="Q10" s="3"/>
      <c r="R10" s="3" t="s">
        <v>48</v>
      </c>
      <c r="S10" s="3" t="s">
        <v>20</v>
      </c>
      <c r="T10" s="3" t="s">
        <v>46</v>
      </c>
      <c r="U10" s="3" t="s">
        <v>15</v>
      </c>
      <c r="V10" s="3" t="s">
        <v>335</v>
      </c>
      <c r="W10" s="3" t="s">
        <v>332</v>
      </c>
    </row>
    <row r="11" spans="1:24" s="2" customFormat="1" ht="72.95" customHeight="1" x14ac:dyDescent="0.25">
      <c r="A11" s="3" t="s">
        <v>3</v>
      </c>
      <c r="B11" s="3" t="s">
        <v>251</v>
      </c>
      <c r="C11" s="4" t="s">
        <v>50</v>
      </c>
      <c r="D11" s="22">
        <v>2008</v>
      </c>
      <c r="E11" s="3" t="s">
        <v>49</v>
      </c>
      <c r="F11" s="3" t="s">
        <v>132</v>
      </c>
      <c r="G11" s="3" t="s">
        <v>13</v>
      </c>
      <c r="H11" s="3" t="s">
        <v>85</v>
      </c>
      <c r="I11" s="3" t="s">
        <v>27</v>
      </c>
      <c r="J11" s="3"/>
      <c r="K11" s="3" t="s">
        <v>37</v>
      </c>
      <c r="L11" s="3" t="s">
        <v>12</v>
      </c>
      <c r="M11" s="3"/>
      <c r="N11" s="3" t="s">
        <v>51</v>
      </c>
      <c r="O11" s="3" t="s">
        <v>14</v>
      </c>
      <c r="P11" s="3" t="s">
        <v>10</v>
      </c>
      <c r="Q11" s="3"/>
      <c r="R11" s="3" t="s">
        <v>9</v>
      </c>
      <c r="S11" s="3" t="s">
        <v>20</v>
      </c>
      <c r="T11" s="3" t="s">
        <v>34</v>
      </c>
      <c r="U11" s="3" t="s">
        <v>15</v>
      </c>
      <c r="V11" s="3" t="s">
        <v>335</v>
      </c>
      <c r="W11" s="3" t="s">
        <v>339</v>
      </c>
    </row>
    <row r="12" spans="1:24" s="2" customFormat="1" ht="68.099999999999994" customHeight="1" x14ac:dyDescent="0.25">
      <c r="A12" s="3" t="s">
        <v>3</v>
      </c>
      <c r="B12" s="3" t="s">
        <v>130</v>
      </c>
      <c r="C12" s="4" t="s">
        <v>53</v>
      </c>
      <c r="D12" s="22">
        <v>2014</v>
      </c>
      <c r="E12" s="3" t="s">
        <v>52</v>
      </c>
      <c r="F12" s="3" t="s">
        <v>134</v>
      </c>
      <c r="G12" s="3" t="s">
        <v>13</v>
      </c>
      <c r="H12" s="3" t="s">
        <v>63</v>
      </c>
      <c r="I12" s="3" t="s">
        <v>109</v>
      </c>
      <c r="J12" s="3"/>
      <c r="K12" s="3" t="s">
        <v>18</v>
      </c>
      <c r="L12" s="3" t="s">
        <v>38</v>
      </c>
      <c r="M12" s="3"/>
      <c r="N12" s="3" t="s">
        <v>15</v>
      </c>
      <c r="O12" s="3" t="s">
        <v>329</v>
      </c>
      <c r="P12" s="3" t="s">
        <v>10</v>
      </c>
      <c r="Q12" s="3"/>
      <c r="R12" s="3" t="s">
        <v>91</v>
      </c>
      <c r="S12" s="3" t="s">
        <v>20</v>
      </c>
      <c r="T12" s="3" t="s">
        <v>117</v>
      </c>
      <c r="U12" s="3"/>
      <c r="V12" s="3" t="s">
        <v>335</v>
      </c>
      <c r="W12" s="3" t="s">
        <v>340</v>
      </c>
    </row>
    <row r="13" spans="1:24" s="2" customFormat="1" ht="90" customHeight="1" x14ac:dyDescent="0.25">
      <c r="A13" s="3" t="s">
        <v>3</v>
      </c>
      <c r="B13" s="3" t="s">
        <v>137</v>
      </c>
      <c r="C13" s="4" t="s">
        <v>58</v>
      </c>
      <c r="D13" s="22">
        <v>2012</v>
      </c>
      <c r="E13" s="3" t="s">
        <v>56</v>
      </c>
      <c r="F13" s="3" t="s">
        <v>57</v>
      </c>
      <c r="G13" s="3" t="s">
        <v>13</v>
      </c>
      <c r="H13" s="3" t="s">
        <v>63</v>
      </c>
      <c r="I13" s="3" t="s">
        <v>27</v>
      </c>
      <c r="J13" s="3"/>
      <c r="K13" s="3" t="s">
        <v>54</v>
      </c>
      <c r="L13" s="3" t="s">
        <v>115</v>
      </c>
      <c r="M13" s="3" t="s">
        <v>59</v>
      </c>
      <c r="N13" s="3" t="s">
        <v>51</v>
      </c>
      <c r="O13" s="3" t="s">
        <v>14</v>
      </c>
      <c r="P13" s="3" t="s">
        <v>10</v>
      </c>
      <c r="Q13" s="3"/>
      <c r="R13" s="3" t="s">
        <v>68</v>
      </c>
      <c r="S13" s="3" t="s">
        <v>20</v>
      </c>
      <c r="T13" s="3" t="s">
        <v>55</v>
      </c>
      <c r="U13" s="3" t="s">
        <v>15</v>
      </c>
      <c r="V13" s="3" t="s">
        <v>335</v>
      </c>
      <c r="W13" s="3" t="s">
        <v>332</v>
      </c>
    </row>
    <row r="14" spans="1:24" s="2" customFormat="1" ht="100.5" customHeight="1" x14ac:dyDescent="0.25">
      <c r="A14" s="3" t="s">
        <v>3</v>
      </c>
      <c r="B14" s="3" t="s">
        <v>138</v>
      </c>
      <c r="C14" s="4" t="s">
        <v>66</v>
      </c>
      <c r="D14" s="22">
        <v>2011</v>
      </c>
      <c r="E14" s="3" t="s">
        <v>60</v>
      </c>
      <c r="F14" s="3" t="s">
        <v>61</v>
      </c>
      <c r="G14" s="3" t="s">
        <v>13</v>
      </c>
      <c r="H14" s="3" t="s">
        <v>63</v>
      </c>
      <c r="I14" s="3" t="s">
        <v>27</v>
      </c>
      <c r="J14" s="3" t="s">
        <v>65</v>
      </c>
      <c r="K14" s="3" t="s">
        <v>62</v>
      </c>
      <c r="L14" s="3" t="s">
        <v>38</v>
      </c>
      <c r="M14" s="3"/>
      <c r="N14" s="3" t="s">
        <v>15</v>
      </c>
      <c r="O14" s="3" t="s">
        <v>14</v>
      </c>
      <c r="P14" s="3" t="s">
        <v>10</v>
      </c>
      <c r="Q14" s="3"/>
      <c r="R14" s="3" t="s">
        <v>69</v>
      </c>
      <c r="S14" s="3" t="s">
        <v>20</v>
      </c>
      <c r="T14" s="3" t="s">
        <v>46</v>
      </c>
      <c r="U14" s="3" t="s">
        <v>15</v>
      </c>
      <c r="V14" s="3" t="s">
        <v>335</v>
      </c>
      <c r="W14" s="3" t="s">
        <v>338</v>
      </c>
      <c r="X14" s="2" t="s">
        <v>341</v>
      </c>
    </row>
    <row r="15" spans="1:24" s="2" customFormat="1" ht="106.5" customHeight="1" x14ac:dyDescent="0.25">
      <c r="A15" s="3" t="s">
        <v>3</v>
      </c>
      <c r="B15" s="3" t="s">
        <v>135</v>
      </c>
      <c r="C15" s="4" t="s">
        <v>70</v>
      </c>
      <c r="D15" s="22">
        <v>2005</v>
      </c>
      <c r="E15" s="3" t="s">
        <v>71</v>
      </c>
      <c r="F15" s="3" t="s">
        <v>72</v>
      </c>
      <c r="G15" s="3" t="s">
        <v>13</v>
      </c>
      <c r="H15" s="3" t="s">
        <v>63</v>
      </c>
      <c r="I15" s="3" t="s">
        <v>27</v>
      </c>
      <c r="J15" s="3" t="s">
        <v>13</v>
      </c>
      <c r="K15" s="3" t="s">
        <v>18</v>
      </c>
      <c r="L15" s="3" t="s">
        <v>12</v>
      </c>
      <c r="M15" s="3"/>
      <c r="N15" s="3" t="s">
        <v>15</v>
      </c>
      <c r="O15" s="3" t="s">
        <v>14</v>
      </c>
      <c r="P15" s="3" t="s">
        <v>10</v>
      </c>
      <c r="Q15" s="3"/>
      <c r="R15" s="3" t="s">
        <v>73</v>
      </c>
      <c r="S15" s="3" t="s">
        <v>20</v>
      </c>
      <c r="T15" s="3" t="s">
        <v>46</v>
      </c>
      <c r="U15" s="3" t="s">
        <v>15</v>
      </c>
      <c r="V15" s="3" t="s">
        <v>335</v>
      </c>
      <c r="W15" s="3" t="s">
        <v>334</v>
      </c>
    </row>
    <row r="16" spans="1:24" s="2" customFormat="1" ht="122.25" customHeight="1" x14ac:dyDescent="0.25">
      <c r="A16" s="3" t="s">
        <v>3</v>
      </c>
      <c r="B16" s="3" t="s">
        <v>140</v>
      </c>
      <c r="C16" s="4" t="s">
        <v>76</v>
      </c>
      <c r="D16" s="22">
        <v>2007</v>
      </c>
      <c r="E16" s="3" t="s">
        <v>74</v>
      </c>
      <c r="F16" s="3" t="s">
        <v>77</v>
      </c>
      <c r="G16" s="3" t="s">
        <v>13</v>
      </c>
      <c r="H16" s="3" t="s">
        <v>63</v>
      </c>
      <c r="I16" s="3" t="s">
        <v>109</v>
      </c>
      <c r="J16" s="3" t="s">
        <v>79</v>
      </c>
      <c r="K16" s="3" t="s">
        <v>78</v>
      </c>
      <c r="L16" s="3" t="s">
        <v>115</v>
      </c>
      <c r="M16" s="3" t="s">
        <v>112</v>
      </c>
      <c r="N16" s="3" t="s">
        <v>51</v>
      </c>
      <c r="O16" s="3" t="s">
        <v>75</v>
      </c>
      <c r="P16" s="3" t="s">
        <v>10</v>
      </c>
      <c r="Q16" s="3"/>
      <c r="R16" s="3" t="s">
        <v>67</v>
      </c>
      <c r="S16" s="3" t="s">
        <v>20</v>
      </c>
      <c r="T16" s="3" t="s">
        <v>34</v>
      </c>
      <c r="U16" s="3" t="s">
        <v>15</v>
      </c>
      <c r="V16" s="3" t="s">
        <v>335</v>
      </c>
      <c r="W16" s="3" t="s">
        <v>332</v>
      </c>
      <c r="X16" s="2" t="s">
        <v>342</v>
      </c>
    </row>
    <row r="17" spans="1:24" s="2" customFormat="1" ht="83.1" customHeight="1" x14ac:dyDescent="0.25">
      <c r="A17" s="3" t="s">
        <v>3</v>
      </c>
      <c r="B17" s="3" t="s">
        <v>43</v>
      </c>
      <c r="C17" s="4" t="s">
        <v>81</v>
      </c>
      <c r="D17" s="22">
        <v>2012</v>
      </c>
      <c r="E17" s="3" t="s">
        <v>80</v>
      </c>
      <c r="F17" s="3" t="s">
        <v>77</v>
      </c>
      <c r="G17" s="3" t="s">
        <v>13</v>
      </c>
      <c r="H17" s="3" t="s">
        <v>63</v>
      </c>
      <c r="I17" s="3" t="s">
        <v>109</v>
      </c>
      <c r="J17" s="3" t="s">
        <v>79</v>
      </c>
      <c r="K17" s="3" t="s">
        <v>78</v>
      </c>
      <c r="L17" s="3" t="s">
        <v>115</v>
      </c>
      <c r="M17" s="3" t="s">
        <v>112</v>
      </c>
      <c r="N17" s="3" t="s">
        <v>51</v>
      </c>
      <c r="O17" s="3" t="s">
        <v>75</v>
      </c>
      <c r="P17" s="3" t="s">
        <v>149</v>
      </c>
      <c r="Q17" s="3"/>
      <c r="R17" s="3" t="s">
        <v>67</v>
      </c>
      <c r="S17" s="3" t="s">
        <v>20</v>
      </c>
      <c r="T17" s="3" t="s">
        <v>34</v>
      </c>
      <c r="U17" s="3" t="s">
        <v>15</v>
      </c>
      <c r="V17" s="3" t="s">
        <v>335</v>
      </c>
      <c r="W17" s="3" t="s">
        <v>332</v>
      </c>
    </row>
    <row r="18" spans="1:24" s="2" customFormat="1" ht="113.1" customHeight="1" x14ac:dyDescent="0.25">
      <c r="A18" s="3" t="s">
        <v>3</v>
      </c>
      <c r="B18" s="3" t="s">
        <v>88</v>
      </c>
      <c r="C18" s="4" t="s">
        <v>87</v>
      </c>
      <c r="D18" s="22">
        <v>2008</v>
      </c>
      <c r="E18" s="3" t="s">
        <v>83</v>
      </c>
      <c r="F18" s="3" t="s">
        <v>82</v>
      </c>
      <c r="G18" s="3" t="s">
        <v>13</v>
      </c>
      <c r="H18" s="3" t="s">
        <v>85</v>
      </c>
      <c r="I18" s="3" t="s">
        <v>109</v>
      </c>
      <c r="J18" s="3"/>
      <c r="K18" s="3" t="s">
        <v>86</v>
      </c>
      <c r="L18" s="3" t="s">
        <v>115</v>
      </c>
      <c r="M18" s="3" t="s">
        <v>113</v>
      </c>
      <c r="N18" s="3" t="s">
        <v>84</v>
      </c>
      <c r="O18" s="3" t="s">
        <v>75</v>
      </c>
      <c r="P18" s="3" t="s">
        <v>10</v>
      </c>
      <c r="Q18" s="3"/>
      <c r="R18" s="3" t="s">
        <v>13</v>
      </c>
      <c r="S18" s="3" t="s">
        <v>20</v>
      </c>
      <c r="T18" s="3" t="s">
        <v>34</v>
      </c>
      <c r="U18" s="3" t="s">
        <v>84</v>
      </c>
      <c r="V18" s="3" t="s">
        <v>335</v>
      </c>
      <c r="W18" s="3" t="s">
        <v>332</v>
      </c>
    </row>
    <row r="19" spans="1:24" s="2" customFormat="1" ht="66.75" customHeight="1" x14ac:dyDescent="0.25">
      <c r="A19" s="3" t="s">
        <v>3</v>
      </c>
      <c r="B19" s="3" t="s">
        <v>143</v>
      </c>
      <c r="C19" s="4" t="s">
        <v>92</v>
      </c>
      <c r="D19" s="22">
        <v>2005</v>
      </c>
      <c r="E19" s="3" t="s">
        <v>89</v>
      </c>
      <c r="F19" s="3" t="s">
        <v>90</v>
      </c>
      <c r="G19" s="3" t="s">
        <v>13</v>
      </c>
      <c r="H19" s="3" t="s">
        <v>85</v>
      </c>
      <c r="I19" s="3" t="s">
        <v>27</v>
      </c>
      <c r="J19" s="3"/>
      <c r="K19" s="3" t="s">
        <v>106</v>
      </c>
      <c r="L19" s="3" t="s">
        <v>12</v>
      </c>
      <c r="M19" s="3"/>
      <c r="N19" s="3" t="s">
        <v>15</v>
      </c>
      <c r="O19" s="3" t="s">
        <v>75</v>
      </c>
      <c r="P19" s="3" t="s">
        <v>10</v>
      </c>
      <c r="Q19" s="3"/>
      <c r="R19" s="3" t="s">
        <v>91</v>
      </c>
      <c r="S19" s="3" t="s">
        <v>20</v>
      </c>
      <c r="T19" s="3" t="s">
        <v>34</v>
      </c>
      <c r="U19" s="3" t="s">
        <v>15</v>
      </c>
      <c r="V19" s="3" t="s">
        <v>335</v>
      </c>
      <c r="W19" s="3" t="s">
        <v>332</v>
      </c>
    </row>
    <row r="20" spans="1:24" s="2" customFormat="1" ht="72" customHeight="1" x14ac:dyDescent="0.25">
      <c r="A20" s="3" t="s">
        <v>3</v>
      </c>
      <c r="B20" s="3" t="s">
        <v>138</v>
      </c>
      <c r="C20" s="3" t="s">
        <v>94</v>
      </c>
      <c r="D20" s="23">
        <v>2007</v>
      </c>
      <c r="E20" s="3" t="s">
        <v>93</v>
      </c>
      <c r="F20" s="3" t="s">
        <v>146</v>
      </c>
      <c r="G20" s="3" t="s">
        <v>13</v>
      </c>
      <c r="H20" s="3" t="s">
        <v>63</v>
      </c>
      <c r="I20" s="3" t="s">
        <v>7</v>
      </c>
      <c r="J20" s="3"/>
      <c r="K20" s="3" t="s">
        <v>18</v>
      </c>
      <c r="L20" s="3" t="s">
        <v>95</v>
      </c>
      <c r="M20" s="3"/>
      <c r="N20" s="3" t="s">
        <v>15</v>
      </c>
      <c r="O20" s="3" t="s">
        <v>14</v>
      </c>
      <c r="P20" s="3" t="s">
        <v>10</v>
      </c>
      <c r="Q20" s="3"/>
      <c r="R20" s="3" t="s">
        <v>91</v>
      </c>
      <c r="S20" s="3" t="s">
        <v>8</v>
      </c>
      <c r="T20" s="3" t="s">
        <v>46</v>
      </c>
      <c r="U20" s="3" t="s">
        <v>15</v>
      </c>
      <c r="V20" s="3" t="s">
        <v>335</v>
      </c>
      <c r="W20" s="3" t="s">
        <v>332</v>
      </c>
    </row>
    <row r="21" spans="1:24" s="2" customFormat="1" ht="75" customHeight="1" x14ac:dyDescent="0.25">
      <c r="A21" s="3" t="s">
        <v>3</v>
      </c>
      <c r="B21" s="3" t="s">
        <v>141</v>
      </c>
      <c r="C21" s="4" t="s">
        <v>98</v>
      </c>
      <c r="D21" s="22">
        <v>2010</v>
      </c>
      <c r="E21" s="3" t="s">
        <v>96</v>
      </c>
      <c r="F21" s="3" t="s">
        <v>97</v>
      </c>
      <c r="G21" s="3" t="s">
        <v>13</v>
      </c>
      <c r="H21" s="3" t="s">
        <v>63</v>
      </c>
      <c r="I21" s="3" t="s">
        <v>27</v>
      </c>
      <c r="J21" s="3"/>
      <c r="K21" s="3" t="s">
        <v>18</v>
      </c>
      <c r="L21" s="3" t="s">
        <v>12</v>
      </c>
      <c r="M21" s="3"/>
      <c r="N21" s="3" t="s">
        <v>15</v>
      </c>
      <c r="O21" s="3" t="s">
        <v>75</v>
      </c>
      <c r="P21" s="3" t="s">
        <v>10</v>
      </c>
      <c r="Q21" s="3"/>
      <c r="R21" s="3" t="s">
        <v>99</v>
      </c>
      <c r="S21" s="3" t="s">
        <v>8</v>
      </c>
      <c r="T21" s="3" t="s">
        <v>46</v>
      </c>
      <c r="U21" s="3" t="s">
        <v>15</v>
      </c>
      <c r="V21" s="3" t="s">
        <v>335</v>
      </c>
      <c r="W21" s="3" t="s">
        <v>332</v>
      </c>
    </row>
    <row r="22" spans="1:24" s="2" customFormat="1" ht="87.75" customHeight="1" x14ac:dyDescent="0.25">
      <c r="A22" s="3" t="s">
        <v>3</v>
      </c>
      <c r="B22" s="3" t="s">
        <v>136</v>
      </c>
      <c r="C22" s="4" t="s">
        <v>102</v>
      </c>
      <c r="D22" s="22">
        <v>2010</v>
      </c>
      <c r="E22" s="3" t="s">
        <v>100</v>
      </c>
      <c r="F22" s="3" t="s">
        <v>101</v>
      </c>
      <c r="G22" s="3" t="s">
        <v>13</v>
      </c>
      <c r="H22" s="3" t="s">
        <v>63</v>
      </c>
      <c r="I22" s="3" t="s">
        <v>27</v>
      </c>
      <c r="J22" s="3"/>
      <c r="K22" s="3" t="s">
        <v>18</v>
      </c>
      <c r="L22" s="3" t="s">
        <v>12</v>
      </c>
      <c r="M22" s="3"/>
      <c r="N22" s="3" t="s">
        <v>15</v>
      </c>
      <c r="O22" s="3" t="s">
        <v>14</v>
      </c>
      <c r="P22" s="3" t="s">
        <v>10</v>
      </c>
      <c r="Q22" s="3"/>
      <c r="R22" s="3" t="s">
        <v>103</v>
      </c>
      <c r="S22" s="3" t="s">
        <v>20</v>
      </c>
      <c r="T22" s="3" t="s">
        <v>34</v>
      </c>
      <c r="U22" s="3" t="s">
        <v>15</v>
      </c>
      <c r="V22" s="3" t="s">
        <v>335</v>
      </c>
      <c r="W22" s="3" t="s">
        <v>332</v>
      </c>
      <c r="X22" s="2" t="s">
        <v>343</v>
      </c>
    </row>
    <row r="23" spans="1:24" s="2" customFormat="1" ht="96.95" customHeight="1" x14ac:dyDescent="0.25">
      <c r="A23" s="3" t="s">
        <v>3</v>
      </c>
      <c r="B23" s="3" t="s">
        <v>135</v>
      </c>
      <c r="C23" s="4" t="s">
        <v>104</v>
      </c>
      <c r="D23" s="22">
        <v>2005</v>
      </c>
      <c r="E23" s="3" t="s">
        <v>105</v>
      </c>
      <c r="F23" s="3" t="s">
        <v>101</v>
      </c>
      <c r="G23" s="3" t="s">
        <v>13</v>
      </c>
      <c r="H23" s="3" t="s">
        <v>85</v>
      </c>
      <c r="I23" s="3" t="s">
        <v>27</v>
      </c>
      <c r="J23" s="3"/>
      <c r="K23" s="3" t="s">
        <v>37</v>
      </c>
      <c r="L23" s="3" t="s">
        <v>12</v>
      </c>
      <c r="M23" s="3"/>
      <c r="N23" s="3" t="s">
        <v>15</v>
      </c>
      <c r="O23" s="3" t="s">
        <v>14</v>
      </c>
      <c r="P23" s="3" t="s">
        <v>10</v>
      </c>
      <c r="Q23" s="3"/>
      <c r="R23" s="3" t="s">
        <v>103</v>
      </c>
      <c r="S23" s="3" t="s">
        <v>20</v>
      </c>
      <c r="T23" s="3" t="s">
        <v>46</v>
      </c>
      <c r="U23" s="3" t="s">
        <v>15</v>
      </c>
      <c r="V23" s="3" t="s">
        <v>335</v>
      </c>
      <c r="W23" s="3" t="s">
        <v>332</v>
      </c>
    </row>
    <row r="24" spans="1:24" s="2" customFormat="1" ht="96.95" customHeight="1" x14ac:dyDescent="0.25">
      <c r="A24" s="3" t="s">
        <v>3</v>
      </c>
      <c r="B24" s="3" t="s">
        <v>249</v>
      </c>
      <c r="C24" s="4" t="s">
        <v>248</v>
      </c>
      <c r="D24" s="22">
        <v>2006</v>
      </c>
      <c r="E24" s="3" t="s">
        <v>354</v>
      </c>
      <c r="F24" s="3" t="s">
        <v>247</v>
      </c>
      <c r="G24" s="3" t="s">
        <v>13</v>
      </c>
      <c r="H24" s="3" t="s">
        <v>63</v>
      </c>
      <c r="I24" s="3" t="s">
        <v>27</v>
      </c>
      <c r="J24" s="3"/>
      <c r="K24" s="3" t="s">
        <v>18</v>
      </c>
      <c r="L24" s="3" t="s">
        <v>114</v>
      </c>
      <c r="M24" s="3"/>
      <c r="N24" s="3" t="s">
        <v>15</v>
      </c>
      <c r="O24" s="3" t="s">
        <v>14</v>
      </c>
      <c r="P24" s="3" t="s">
        <v>207</v>
      </c>
      <c r="Q24" s="3"/>
      <c r="R24" s="3" t="s">
        <v>13</v>
      </c>
      <c r="S24" s="3" t="s">
        <v>8</v>
      </c>
      <c r="T24" s="3" t="s">
        <v>34</v>
      </c>
      <c r="U24" s="3" t="s">
        <v>15</v>
      </c>
      <c r="V24" s="3" t="s">
        <v>335</v>
      </c>
      <c r="W24" s="3" t="s">
        <v>340</v>
      </c>
    </row>
    <row r="25" spans="1:24" s="3" customFormat="1" ht="150" x14ac:dyDescent="0.25">
      <c r="A25" s="3" t="s">
        <v>234</v>
      </c>
      <c r="B25" s="3" t="s">
        <v>204</v>
      </c>
      <c r="C25" s="3" t="s">
        <v>203</v>
      </c>
      <c r="D25" s="3">
        <v>2013</v>
      </c>
      <c r="E25" s="3" t="s">
        <v>167</v>
      </c>
      <c r="F25" s="3" t="s">
        <v>168</v>
      </c>
      <c r="G25" s="3" t="s">
        <v>13</v>
      </c>
      <c r="H25" s="3" t="s">
        <v>85</v>
      </c>
      <c r="I25" s="3" t="s">
        <v>109</v>
      </c>
      <c r="K25" s="3" t="s">
        <v>37</v>
      </c>
      <c r="L25" s="3" t="s">
        <v>95</v>
      </c>
      <c r="N25" s="3" t="s">
        <v>15</v>
      </c>
      <c r="O25" s="3" t="s">
        <v>14</v>
      </c>
      <c r="P25" s="3" t="s">
        <v>149</v>
      </c>
      <c r="R25" s="3" t="s">
        <v>169</v>
      </c>
      <c r="S25" s="3" t="s">
        <v>8</v>
      </c>
      <c r="T25" s="3" t="s">
        <v>46</v>
      </c>
      <c r="U25" s="3" t="s">
        <v>15</v>
      </c>
      <c r="V25" s="3" t="s">
        <v>335</v>
      </c>
      <c r="W25" s="3" t="s">
        <v>345</v>
      </c>
      <c r="X25" s="3" t="s">
        <v>344</v>
      </c>
    </row>
    <row r="26" spans="1:24" s="3" customFormat="1" ht="68.099999999999994" customHeight="1" x14ac:dyDescent="0.25">
      <c r="A26" s="3" t="s">
        <v>234</v>
      </c>
      <c r="B26" s="3" t="s">
        <v>236</v>
      </c>
      <c r="C26" s="3" t="s">
        <v>235</v>
      </c>
      <c r="D26" s="3">
        <v>2007</v>
      </c>
      <c r="E26" s="3" t="s">
        <v>233</v>
      </c>
      <c r="F26" s="3" t="s">
        <v>101</v>
      </c>
      <c r="G26" s="3" t="s">
        <v>13</v>
      </c>
      <c r="H26" s="3" t="s">
        <v>85</v>
      </c>
      <c r="I26" s="3" t="s">
        <v>27</v>
      </c>
      <c r="K26" s="3" t="s">
        <v>37</v>
      </c>
      <c r="L26" s="3" t="s">
        <v>12</v>
      </c>
      <c r="N26" s="3" t="s">
        <v>15</v>
      </c>
      <c r="O26" s="3" t="s">
        <v>14</v>
      </c>
      <c r="P26" s="3" t="s">
        <v>149</v>
      </c>
      <c r="R26" s="3" t="s">
        <v>103</v>
      </c>
      <c r="S26" s="3" t="s">
        <v>20</v>
      </c>
      <c r="T26" s="3" t="s">
        <v>34</v>
      </c>
      <c r="U26" s="3" t="s">
        <v>15</v>
      </c>
      <c r="V26" s="3" t="s">
        <v>335</v>
      </c>
      <c r="W26" s="3" t="s">
        <v>332</v>
      </c>
    </row>
    <row r="27" spans="1:24" s="3" customFormat="1" ht="90" x14ac:dyDescent="0.25">
      <c r="A27" s="3" t="s">
        <v>170</v>
      </c>
      <c r="B27" s="3" t="s">
        <v>224</v>
      </c>
      <c r="C27" s="3" t="s">
        <v>206</v>
      </c>
      <c r="D27" s="3">
        <v>2014</v>
      </c>
      <c r="E27" s="3" t="s">
        <v>171</v>
      </c>
      <c r="F27" s="3" t="s">
        <v>172</v>
      </c>
      <c r="G27" s="3" t="s">
        <v>13</v>
      </c>
      <c r="H27" s="3" t="s">
        <v>85</v>
      </c>
      <c r="I27" s="3" t="s">
        <v>27</v>
      </c>
      <c r="K27" s="3" t="s">
        <v>37</v>
      </c>
      <c r="L27" s="3" t="s">
        <v>115</v>
      </c>
      <c r="M27" s="3" t="s">
        <v>205</v>
      </c>
      <c r="N27" s="3" t="s">
        <v>51</v>
      </c>
      <c r="O27" s="3" t="s">
        <v>75</v>
      </c>
      <c r="P27" s="3" t="s">
        <v>10</v>
      </c>
      <c r="R27" s="3" t="s">
        <v>173</v>
      </c>
      <c r="S27" s="3" t="s">
        <v>20</v>
      </c>
      <c r="T27" s="3" t="s">
        <v>34</v>
      </c>
      <c r="U27" s="3" t="s">
        <v>51</v>
      </c>
      <c r="V27" s="3" t="s">
        <v>335</v>
      </c>
      <c r="W27" s="3" t="s">
        <v>339</v>
      </c>
    </row>
    <row r="28" spans="1:24" s="3" customFormat="1" ht="54.95" customHeight="1" x14ac:dyDescent="0.25">
      <c r="A28" s="3" t="s">
        <v>170</v>
      </c>
      <c r="B28" s="3" t="s">
        <v>237</v>
      </c>
      <c r="C28" s="3" t="s">
        <v>209</v>
      </c>
      <c r="D28" s="3">
        <v>2003</v>
      </c>
      <c r="E28" s="3" t="s">
        <v>174</v>
      </c>
      <c r="F28" s="3" t="s">
        <v>175</v>
      </c>
      <c r="G28" s="3" t="s">
        <v>13</v>
      </c>
      <c r="H28" s="3" t="s">
        <v>85</v>
      </c>
      <c r="I28" s="3" t="s">
        <v>27</v>
      </c>
      <c r="K28" s="3" t="s">
        <v>106</v>
      </c>
      <c r="L28" s="3" t="s">
        <v>115</v>
      </c>
      <c r="M28" s="3" t="s">
        <v>208</v>
      </c>
      <c r="N28" s="3" t="s">
        <v>15</v>
      </c>
      <c r="O28" s="3" t="s">
        <v>14</v>
      </c>
      <c r="P28" s="3" t="s">
        <v>207</v>
      </c>
      <c r="R28" s="3" t="s">
        <v>13</v>
      </c>
      <c r="S28" s="3" t="s">
        <v>8</v>
      </c>
      <c r="T28" s="3" t="s">
        <v>46</v>
      </c>
      <c r="U28" s="3" t="s">
        <v>15</v>
      </c>
      <c r="V28" s="3" t="s">
        <v>335</v>
      </c>
      <c r="W28" s="3" t="s">
        <v>345</v>
      </c>
    </row>
    <row r="29" spans="1:24" s="3" customFormat="1" ht="45" x14ac:dyDescent="0.25">
      <c r="A29" s="3" t="s">
        <v>170</v>
      </c>
      <c r="B29" s="3" t="s">
        <v>238</v>
      </c>
      <c r="C29" s="3" t="s">
        <v>211</v>
      </c>
      <c r="D29" s="3">
        <v>2013</v>
      </c>
      <c r="E29" s="3" t="s">
        <v>176</v>
      </c>
      <c r="F29" s="3" t="s">
        <v>177</v>
      </c>
      <c r="G29" s="3" t="s">
        <v>13</v>
      </c>
      <c r="H29" s="3" t="s">
        <v>85</v>
      </c>
      <c r="I29" s="3" t="s">
        <v>109</v>
      </c>
      <c r="K29" s="3" t="s">
        <v>37</v>
      </c>
      <c r="L29" s="3" t="s">
        <v>12</v>
      </c>
      <c r="M29" s="3" t="s">
        <v>210</v>
      </c>
      <c r="N29" s="3" t="s">
        <v>15</v>
      </c>
      <c r="O29" s="3" t="s">
        <v>75</v>
      </c>
      <c r="P29" s="3" t="s">
        <v>10</v>
      </c>
      <c r="R29" s="3" t="s">
        <v>178</v>
      </c>
      <c r="S29" s="3" t="s">
        <v>20</v>
      </c>
      <c r="T29" s="3" t="s">
        <v>34</v>
      </c>
      <c r="U29" s="3" t="s">
        <v>15</v>
      </c>
      <c r="V29" s="3" t="s">
        <v>335</v>
      </c>
      <c r="W29" s="3" t="s">
        <v>339</v>
      </c>
    </row>
    <row r="30" spans="1:24" s="3" customFormat="1" ht="105" x14ac:dyDescent="0.25">
      <c r="A30" s="3" t="s">
        <v>179</v>
      </c>
      <c r="B30" s="3" t="s">
        <v>239</v>
      </c>
      <c r="C30" s="3" t="s">
        <v>213</v>
      </c>
      <c r="D30" s="3">
        <v>2008</v>
      </c>
      <c r="E30" s="3" t="s">
        <v>180</v>
      </c>
      <c r="F30" s="3" t="s">
        <v>212</v>
      </c>
      <c r="G30" s="3" t="s">
        <v>13</v>
      </c>
      <c r="H30" s="3" t="s">
        <v>63</v>
      </c>
      <c r="I30" s="3" t="s">
        <v>27</v>
      </c>
      <c r="K30" s="3" t="s">
        <v>54</v>
      </c>
      <c r="L30" s="3" t="s">
        <v>12</v>
      </c>
      <c r="N30" s="3" t="s">
        <v>15</v>
      </c>
      <c r="O30" s="3" t="s">
        <v>14</v>
      </c>
      <c r="P30" s="3" t="s">
        <v>10</v>
      </c>
      <c r="R30" s="3" t="s">
        <v>13</v>
      </c>
      <c r="S30" s="3" t="s">
        <v>20</v>
      </c>
      <c r="T30" s="3" t="s">
        <v>46</v>
      </c>
      <c r="U30" s="3" t="s">
        <v>15</v>
      </c>
      <c r="V30" s="3" t="s">
        <v>335</v>
      </c>
      <c r="W30" s="3" t="s">
        <v>340</v>
      </c>
      <c r="X30" s="3" t="s">
        <v>346</v>
      </c>
    </row>
    <row r="31" spans="1:24" s="3" customFormat="1" ht="90" x14ac:dyDescent="0.25">
      <c r="A31" s="3" t="s">
        <v>170</v>
      </c>
      <c r="B31" s="3" t="s">
        <v>214</v>
      </c>
      <c r="C31" s="3" t="s">
        <v>215</v>
      </c>
      <c r="D31" s="3">
        <v>2004</v>
      </c>
      <c r="E31" s="3" t="s">
        <v>181</v>
      </c>
      <c r="F31" s="3" t="s">
        <v>182</v>
      </c>
      <c r="G31" s="3" t="s">
        <v>13</v>
      </c>
      <c r="H31" s="3" t="s">
        <v>85</v>
      </c>
      <c r="I31" s="3" t="s">
        <v>27</v>
      </c>
      <c r="K31" s="3" t="s">
        <v>183</v>
      </c>
      <c r="L31" s="3" t="s">
        <v>12</v>
      </c>
      <c r="N31" s="3" t="s">
        <v>15</v>
      </c>
      <c r="O31" s="3" t="s">
        <v>14</v>
      </c>
      <c r="P31" s="3" t="s">
        <v>10</v>
      </c>
      <c r="R31" s="3" t="s">
        <v>9</v>
      </c>
      <c r="S31" s="3" t="s">
        <v>8</v>
      </c>
      <c r="T31" s="3" t="s">
        <v>46</v>
      </c>
      <c r="U31" s="3" t="s">
        <v>84</v>
      </c>
      <c r="V31" s="3" t="s">
        <v>335</v>
      </c>
      <c r="W31" s="3" t="s">
        <v>332</v>
      </c>
      <c r="X31" s="3" t="s">
        <v>347</v>
      </c>
    </row>
    <row r="32" spans="1:24" s="3" customFormat="1" ht="60" x14ac:dyDescent="0.25">
      <c r="A32" s="3" t="s">
        <v>170</v>
      </c>
      <c r="B32" s="3" t="s">
        <v>240</v>
      </c>
      <c r="C32" s="3" t="s">
        <v>216</v>
      </c>
      <c r="D32" s="3">
        <v>2014</v>
      </c>
      <c r="E32" s="3" t="s">
        <v>184</v>
      </c>
      <c r="F32" s="3" t="s">
        <v>177</v>
      </c>
      <c r="G32" s="3" t="s">
        <v>13</v>
      </c>
      <c r="H32" s="3" t="s">
        <v>85</v>
      </c>
      <c r="I32" s="3" t="s">
        <v>27</v>
      </c>
      <c r="K32" s="3" t="s">
        <v>183</v>
      </c>
      <c r="L32" s="3" t="s">
        <v>12</v>
      </c>
      <c r="N32" s="3" t="s">
        <v>15</v>
      </c>
      <c r="O32" s="3" t="s">
        <v>75</v>
      </c>
      <c r="P32" s="3" t="s">
        <v>10</v>
      </c>
      <c r="R32" s="3" t="s">
        <v>185</v>
      </c>
      <c r="S32" s="3" t="s">
        <v>20</v>
      </c>
      <c r="T32" s="3" t="s">
        <v>34</v>
      </c>
      <c r="U32" s="3" t="s">
        <v>15</v>
      </c>
      <c r="V32" s="3" t="s">
        <v>335</v>
      </c>
      <c r="W32" s="3" t="s">
        <v>339</v>
      </c>
    </row>
    <row r="33" spans="1:24" s="3" customFormat="1" ht="45" x14ac:dyDescent="0.25">
      <c r="A33" s="3" t="s">
        <v>170</v>
      </c>
      <c r="B33" s="3" t="s">
        <v>237</v>
      </c>
      <c r="C33" s="3" t="s">
        <v>217</v>
      </c>
      <c r="D33" s="3">
        <v>2011</v>
      </c>
      <c r="E33" s="3" t="s">
        <v>186</v>
      </c>
      <c r="F33" s="3" t="s">
        <v>252</v>
      </c>
      <c r="G33" s="3" t="s">
        <v>13</v>
      </c>
      <c r="H33" s="3" t="s">
        <v>85</v>
      </c>
      <c r="I33" s="3" t="s">
        <v>7</v>
      </c>
      <c r="K33" s="3" t="s">
        <v>37</v>
      </c>
      <c r="L33" s="3" t="s">
        <v>12</v>
      </c>
      <c r="N33" s="3" t="s">
        <v>15</v>
      </c>
      <c r="O33" s="3" t="s">
        <v>14</v>
      </c>
      <c r="P33" s="3" t="s">
        <v>10</v>
      </c>
      <c r="R33" s="3" t="s">
        <v>13</v>
      </c>
      <c r="S33" s="3" t="s">
        <v>8</v>
      </c>
      <c r="T33" s="3" t="s">
        <v>34</v>
      </c>
      <c r="U33" s="3" t="s">
        <v>84</v>
      </c>
      <c r="V33" s="3" t="s">
        <v>335</v>
      </c>
      <c r="W33" s="3" t="s">
        <v>332</v>
      </c>
    </row>
    <row r="34" spans="1:24" ht="60" x14ac:dyDescent="0.25">
      <c r="A34" s="3" t="s">
        <v>187</v>
      </c>
      <c r="B34" s="3" t="s">
        <v>241</v>
      </c>
      <c r="C34" s="3" t="s">
        <v>188</v>
      </c>
      <c r="D34" s="3">
        <v>2008</v>
      </c>
      <c r="E34" s="3" t="s">
        <v>189</v>
      </c>
      <c r="F34" s="3" t="s">
        <v>190</v>
      </c>
      <c r="G34" s="3" t="s">
        <v>13</v>
      </c>
      <c r="H34" s="3" t="s">
        <v>63</v>
      </c>
      <c r="I34" s="3" t="s">
        <v>27</v>
      </c>
      <c r="K34" s="3" t="s">
        <v>37</v>
      </c>
      <c r="L34" s="5" t="s">
        <v>115</v>
      </c>
      <c r="M34" s="3" t="s">
        <v>191</v>
      </c>
      <c r="N34" s="3" t="s">
        <v>51</v>
      </c>
      <c r="O34" s="3" t="s">
        <v>14</v>
      </c>
      <c r="P34" s="3" t="s">
        <v>10</v>
      </c>
      <c r="Q34" s="3"/>
      <c r="R34" s="5" t="s">
        <v>67</v>
      </c>
      <c r="S34" s="3" t="s">
        <v>20</v>
      </c>
      <c r="T34" s="3" t="s">
        <v>34</v>
      </c>
      <c r="U34" s="3" t="s">
        <v>51</v>
      </c>
      <c r="V34" s="3" t="s">
        <v>335</v>
      </c>
      <c r="W34" s="3" t="s">
        <v>332</v>
      </c>
    </row>
    <row r="35" spans="1:24" ht="60" x14ac:dyDescent="0.25">
      <c r="A35" s="3" t="s">
        <v>187</v>
      </c>
      <c r="B35" s="3" t="s">
        <v>242</v>
      </c>
      <c r="C35" s="3" t="s">
        <v>218</v>
      </c>
      <c r="D35" s="3">
        <v>2011</v>
      </c>
      <c r="E35" s="3" t="s">
        <v>192</v>
      </c>
      <c r="F35" s="3" t="s">
        <v>193</v>
      </c>
      <c r="G35" s="3" t="s">
        <v>13</v>
      </c>
      <c r="H35" s="3" t="s">
        <v>63</v>
      </c>
      <c r="I35" s="3" t="s">
        <v>27</v>
      </c>
      <c r="K35" s="3" t="s">
        <v>18</v>
      </c>
      <c r="L35" s="3" t="s">
        <v>95</v>
      </c>
      <c r="N35" s="5" t="s">
        <v>15</v>
      </c>
      <c r="O35" s="3" t="s">
        <v>14</v>
      </c>
      <c r="P35" s="3" t="s">
        <v>149</v>
      </c>
      <c r="R35" s="3" t="s">
        <v>194</v>
      </c>
      <c r="S35" s="3" t="s">
        <v>20</v>
      </c>
      <c r="T35" s="3" t="s">
        <v>34</v>
      </c>
      <c r="U35" s="3" t="s">
        <v>15</v>
      </c>
      <c r="V35" s="3" t="s">
        <v>335</v>
      </c>
      <c r="W35" s="3" t="s">
        <v>332</v>
      </c>
    </row>
    <row r="36" spans="1:24" ht="45" x14ac:dyDescent="0.25">
      <c r="A36" s="3" t="s">
        <v>187</v>
      </c>
      <c r="B36" s="3" t="s">
        <v>195</v>
      </c>
      <c r="C36" s="3" t="s">
        <v>219</v>
      </c>
      <c r="D36" s="3">
        <v>2011</v>
      </c>
      <c r="E36" s="3" t="s">
        <v>196</v>
      </c>
      <c r="F36" s="3" t="s">
        <v>197</v>
      </c>
      <c r="G36" s="3" t="s">
        <v>13</v>
      </c>
      <c r="H36" s="3" t="s">
        <v>85</v>
      </c>
      <c r="I36" s="3" t="s">
        <v>27</v>
      </c>
      <c r="J36" s="3"/>
      <c r="K36" s="3" t="s">
        <v>183</v>
      </c>
      <c r="L36" s="3" t="s">
        <v>12</v>
      </c>
      <c r="N36" s="5" t="s">
        <v>15</v>
      </c>
      <c r="O36" s="3" t="s">
        <v>75</v>
      </c>
      <c r="P36" s="3" t="s">
        <v>207</v>
      </c>
      <c r="R36" s="3" t="s">
        <v>67</v>
      </c>
      <c r="S36" s="3" t="s">
        <v>20</v>
      </c>
      <c r="T36" s="3" t="s">
        <v>34</v>
      </c>
      <c r="U36" s="3" t="s">
        <v>15</v>
      </c>
      <c r="V36" s="3" t="s">
        <v>335</v>
      </c>
      <c r="W36" s="3" t="s">
        <v>332</v>
      </c>
      <c r="X36" s="3" t="s">
        <v>330</v>
      </c>
    </row>
    <row r="37" spans="1:24" ht="60" x14ac:dyDescent="0.25">
      <c r="A37" s="3" t="s">
        <v>187</v>
      </c>
      <c r="B37" s="3" t="s">
        <v>243</v>
      </c>
      <c r="C37" s="3" t="s">
        <v>220</v>
      </c>
      <c r="D37" s="3">
        <v>2008</v>
      </c>
      <c r="E37" s="3" t="s">
        <v>198</v>
      </c>
      <c r="F37" s="3" t="s">
        <v>199</v>
      </c>
      <c r="G37" s="3" t="s">
        <v>13</v>
      </c>
      <c r="H37" s="3" t="s">
        <v>85</v>
      </c>
      <c r="I37" s="3" t="s">
        <v>27</v>
      </c>
      <c r="K37" s="3" t="s">
        <v>37</v>
      </c>
      <c r="L37" s="3" t="s">
        <v>12</v>
      </c>
      <c r="N37" s="5" t="s">
        <v>15</v>
      </c>
      <c r="O37" s="3" t="s">
        <v>75</v>
      </c>
      <c r="P37" s="3" t="s">
        <v>10</v>
      </c>
      <c r="Q37" s="3"/>
      <c r="R37" s="5" t="s">
        <v>13</v>
      </c>
      <c r="S37" s="3" t="s">
        <v>8</v>
      </c>
      <c r="T37" s="3" t="s">
        <v>34</v>
      </c>
      <c r="U37" s="3" t="s">
        <v>15</v>
      </c>
      <c r="V37" s="3" t="s">
        <v>335</v>
      </c>
      <c r="W37" s="3" t="s">
        <v>332</v>
      </c>
    </row>
    <row r="38" spans="1:24" ht="60" x14ac:dyDescent="0.25">
      <c r="A38" s="3" t="s">
        <v>187</v>
      </c>
      <c r="B38" s="3" t="s">
        <v>244</v>
      </c>
      <c r="C38" s="3" t="s">
        <v>221</v>
      </c>
      <c r="D38" s="3">
        <v>2011</v>
      </c>
      <c r="E38" s="3" t="s">
        <v>200</v>
      </c>
      <c r="F38" s="3" t="s">
        <v>201</v>
      </c>
      <c r="G38" s="3" t="s">
        <v>13</v>
      </c>
      <c r="H38" s="3" t="s">
        <v>85</v>
      </c>
      <c r="I38" s="3" t="s">
        <v>109</v>
      </c>
      <c r="J38" s="3"/>
      <c r="K38" s="3" t="s">
        <v>37</v>
      </c>
      <c r="L38" s="3" t="s">
        <v>115</v>
      </c>
      <c r="N38" s="5" t="s">
        <v>84</v>
      </c>
      <c r="O38" s="3" t="s">
        <v>14</v>
      </c>
      <c r="P38" s="3" t="s">
        <v>222</v>
      </c>
      <c r="Q38" s="3"/>
      <c r="R38" s="5" t="s">
        <v>13</v>
      </c>
      <c r="S38" s="3" t="s">
        <v>121</v>
      </c>
      <c r="T38" s="3" t="s">
        <v>34</v>
      </c>
      <c r="U38" s="3" t="s">
        <v>15</v>
      </c>
      <c r="V38" s="3" t="s">
        <v>338</v>
      </c>
      <c r="W38" s="3" t="s">
        <v>338</v>
      </c>
    </row>
    <row r="39" spans="1:24" ht="75" x14ac:dyDescent="0.25">
      <c r="A39" s="3" t="s">
        <v>187</v>
      </c>
      <c r="B39" s="3" t="s">
        <v>245</v>
      </c>
      <c r="C39" s="3" t="s">
        <v>223</v>
      </c>
      <c r="D39" s="3">
        <v>2009</v>
      </c>
      <c r="E39" s="3" t="s">
        <v>202</v>
      </c>
      <c r="F39" s="3" t="s">
        <v>82</v>
      </c>
      <c r="G39" s="3" t="s">
        <v>13</v>
      </c>
      <c r="H39" s="3" t="s">
        <v>85</v>
      </c>
      <c r="I39" s="3" t="s">
        <v>7</v>
      </c>
      <c r="J39" s="3"/>
      <c r="K39" s="3" t="s">
        <v>37</v>
      </c>
      <c r="L39" s="3" t="s">
        <v>115</v>
      </c>
      <c r="N39" s="5" t="s">
        <v>84</v>
      </c>
      <c r="O39" s="3" t="s">
        <v>75</v>
      </c>
      <c r="P39" s="3" t="s">
        <v>10</v>
      </c>
      <c r="Q39" s="3"/>
      <c r="R39" s="5" t="s">
        <v>13</v>
      </c>
      <c r="S39" s="3" t="s">
        <v>8</v>
      </c>
      <c r="T39" s="3" t="s">
        <v>34</v>
      </c>
      <c r="U39" s="3" t="s">
        <v>84</v>
      </c>
      <c r="V39" s="3" t="s">
        <v>335</v>
      </c>
      <c r="W39" s="3" t="s">
        <v>332</v>
      </c>
      <c r="X39" s="3" t="s">
        <v>348</v>
      </c>
    </row>
    <row r="40" spans="1:24" ht="75" x14ac:dyDescent="0.25">
      <c r="A40" s="5" t="s">
        <v>229</v>
      </c>
      <c r="B40" s="3" t="s">
        <v>228</v>
      </c>
      <c r="C40" s="3" t="s">
        <v>227</v>
      </c>
      <c r="D40" s="5">
        <v>2007</v>
      </c>
      <c r="E40" s="3" t="s">
        <v>225</v>
      </c>
      <c r="F40" s="3" t="s">
        <v>226</v>
      </c>
      <c r="G40" s="5" t="s">
        <v>13</v>
      </c>
      <c r="H40" s="29" t="s">
        <v>63</v>
      </c>
      <c r="I40" s="29" t="s">
        <v>27</v>
      </c>
      <c r="J40" s="29"/>
      <c r="K40" s="3" t="s">
        <v>18</v>
      </c>
      <c r="L40" s="5" t="s">
        <v>115</v>
      </c>
      <c r="M40" s="3"/>
      <c r="N40" s="5" t="s">
        <v>15</v>
      </c>
      <c r="O40" s="5" t="s">
        <v>14</v>
      </c>
      <c r="P40" s="3" t="s">
        <v>10</v>
      </c>
      <c r="R40" s="5" t="s">
        <v>13</v>
      </c>
      <c r="S40" s="3" t="s">
        <v>20</v>
      </c>
      <c r="T40" s="3" t="s">
        <v>34</v>
      </c>
      <c r="U40" s="3" t="s">
        <v>15</v>
      </c>
      <c r="V40" s="3" t="s">
        <v>335</v>
      </c>
      <c r="W40" s="3" t="s">
        <v>332</v>
      </c>
      <c r="X40" s="3" t="s">
        <v>349</v>
      </c>
    </row>
    <row r="41" spans="1:24" s="3" customFormat="1" ht="75" customHeight="1" x14ac:dyDescent="0.25">
      <c r="A41" s="3" t="s">
        <v>229</v>
      </c>
      <c r="B41" s="3" t="s">
        <v>246</v>
      </c>
      <c r="C41" s="3" t="s">
        <v>230</v>
      </c>
      <c r="D41" s="3">
        <v>2012</v>
      </c>
      <c r="E41" s="52" t="s">
        <v>231</v>
      </c>
      <c r="F41" s="3" t="s">
        <v>232</v>
      </c>
      <c r="G41" s="3" t="s">
        <v>13</v>
      </c>
      <c r="H41" s="28" t="s">
        <v>85</v>
      </c>
      <c r="I41" s="51" t="s">
        <v>27</v>
      </c>
      <c r="J41" s="28"/>
      <c r="K41" s="3" t="s">
        <v>37</v>
      </c>
      <c r="L41" s="3" t="s">
        <v>12</v>
      </c>
      <c r="N41" s="3" t="s">
        <v>51</v>
      </c>
      <c r="O41" s="3" t="s">
        <v>75</v>
      </c>
      <c r="P41" s="3" t="s">
        <v>10</v>
      </c>
      <c r="R41" s="5" t="s">
        <v>13</v>
      </c>
      <c r="S41" s="3" t="s">
        <v>20</v>
      </c>
      <c r="T41" s="3" t="s">
        <v>46</v>
      </c>
      <c r="U41" s="3" t="s">
        <v>15</v>
      </c>
      <c r="V41" s="3" t="s">
        <v>335</v>
      </c>
      <c r="W41" s="3" t="s">
        <v>332</v>
      </c>
      <c r="X41" s="3" t="s">
        <v>350</v>
      </c>
    </row>
    <row r="42" spans="1:24" s="3" customFormat="1" ht="46.5" customHeight="1" x14ac:dyDescent="0.25">
      <c r="A42" s="3" t="s">
        <v>3</v>
      </c>
      <c r="B42" s="3" t="s">
        <v>280</v>
      </c>
      <c r="C42" s="3" t="s">
        <v>279</v>
      </c>
      <c r="D42" s="3">
        <v>2016</v>
      </c>
      <c r="E42" s="52" t="s">
        <v>278</v>
      </c>
      <c r="F42" s="3" t="s">
        <v>172</v>
      </c>
      <c r="G42" s="3" t="s">
        <v>13</v>
      </c>
      <c r="H42" s="28" t="s">
        <v>85</v>
      </c>
      <c r="I42" s="51" t="s">
        <v>27</v>
      </c>
      <c r="J42" s="28"/>
      <c r="K42" s="3" t="s">
        <v>37</v>
      </c>
      <c r="L42" s="3" t="s">
        <v>115</v>
      </c>
      <c r="N42" s="3" t="s">
        <v>15</v>
      </c>
      <c r="O42" s="3" t="s">
        <v>75</v>
      </c>
      <c r="P42" s="3" t="s">
        <v>10</v>
      </c>
      <c r="R42" s="3" t="s">
        <v>67</v>
      </c>
      <c r="S42" s="3" t="s">
        <v>8</v>
      </c>
      <c r="T42" s="3" t="s">
        <v>46</v>
      </c>
      <c r="U42" s="3" t="s">
        <v>15</v>
      </c>
      <c r="V42" s="3" t="s">
        <v>335</v>
      </c>
      <c r="W42" s="3" t="s">
        <v>339</v>
      </c>
    </row>
    <row r="43" spans="1:24" s="3" customFormat="1" ht="90" x14ac:dyDescent="0.25">
      <c r="A43" s="3" t="s">
        <v>3</v>
      </c>
      <c r="B43" s="3" t="s">
        <v>281</v>
      </c>
      <c r="C43" s="49" t="s">
        <v>283</v>
      </c>
      <c r="D43" s="3">
        <v>2014</v>
      </c>
      <c r="E43" s="52" t="s">
        <v>282</v>
      </c>
      <c r="F43" s="3" t="s">
        <v>172</v>
      </c>
      <c r="G43" s="3" t="s">
        <v>13</v>
      </c>
      <c r="H43" s="28" t="s">
        <v>85</v>
      </c>
      <c r="I43" s="51" t="s">
        <v>27</v>
      </c>
      <c r="K43" s="3" t="s">
        <v>37</v>
      </c>
      <c r="L43" s="3" t="s">
        <v>115</v>
      </c>
      <c r="N43" s="3" t="s">
        <v>15</v>
      </c>
      <c r="O43" s="3" t="s">
        <v>75</v>
      </c>
      <c r="P43" s="3" t="s">
        <v>10</v>
      </c>
      <c r="R43" s="3" t="s">
        <v>67</v>
      </c>
      <c r="S43" s="3" t="s">
        <v>8</v>
      </c>
      <c r="T43" s="3" t="s">
        <v>34</v>
      </c>
      <c r="U43" s="3" t="s">
        <v>15</v>
      </c>
      <c r="V43" s="3" t="s">
        <v>335</v>
      </c>
      <c r="W43" s="3" t="s">
        <v>332</v>
      </c>
    </row>
    <row r="44" spans="1:24" s="3" customFormat="1" ht="68.25" customHeight="1" x14ac:dyDescent="0.25">
      <c r="A44" s="3" t="s">
        <v>3</v>
      </c>
      <c r="B44" s="3" t="s">
        <v>286</v>
      </c>
      <c r="C44" s="3" t="s">
        <v>287</v>
      </c>
      <c r="D44" s="3">
        <v>2009</v>
      </c>
      <c r="E44" s="64" t="s">
        <v>284</v>
      </c>
      <c r="F44" s="3" t="s">
        <v>285</v>
      </c>
      <c r="G44" s="3" t="s">
        <v>13</v>
      </c>
      <c r="H44" s="3" t="s">
        <v>63</v>
      </c>
      <c r="I44" s="52" t="s">
        <v>27</v>
      </c>
      <c r="K44" s="3" t="s">
        <v>78</v>
      </c>
      <c r="L44" s="3" t="s">
        <v>12</v>
      </c>
      <c r="N44" s="3" t="s">
        <v>15</v>
      </c>
      <c r="O44" s="3" t="s">
        <v>14</v>
      </c>
      <c r="P44" s="3" t="s">
        <v>10</v>
      </c>
      <c r="Q44" s="48"/>
      <c r="R44" s="3" t="s">
        <v>67</v>
      </c>
      <c r="S44" s="3" t="s">
        <v>8</v>
      </c>
      <c r="T44" s="3" t="s">
        <v>46</v>
      </c>
      <c r="U44" s="3" t="s">
        <v>15</v>
      </c>
      <c r="V44" s="3" t="s">
        <v>335</v>
      </c>
      <c r="W44" s="3" t="s">
        <v>332</v>
      </c>
    </row>
    <row r="45" spans="1:24" s="3" customFormat="1" ht="45" x14ac:dyDescent="0.25">
      <c r="A45" s="3" t="s">
        <v>3</v>
      </c>
      <c r="B45" s="3" t="s">
        <v>294</v>
      </c>
      <c r="C45" s="3" t="s">
        <v>290</v>
      </c>
      <c r="D45" s="3">
        <v>2006</v>
      </c>
      <c r="E45" s="3" t="s">
        <v>288</v>
      </c>
      <c r="F45" s="3" t="s">
        <v>289</v>
      </c>
      <c r="G45" s="3" t="s">
        <v>13</v>
      </c>
      <c r="H45" s="3" t="s">
        <v>63</v>
      </c>
      <c r="I45" s="3" t="s">
        <v>27</v>
      </c>
      <c r="K45" s="3" t="s">
        <v>18</v>
      </c>
      <c r="L45" s="3" t="s">
        <v>12</v>
      </c>
      <c r="N45" s="3" t="s">
        <v>15</v>
      </c>
      <c r="O45" s="3" t="s">
        <v>75</v>
      </c>
      <c r="P45" s="3" t="s">
        <v>10</v>
      </c>
      <c r="R45" s="3" t="s">
        <v>67</v>
      </c>
      <c r="S45" s="3" t="s">
        <v>20</v>
      </c>
      <c r="T45" s="3" t="s">
        <v>34</v>
      </c>
      <c r="U45" s="3" t="s">
        <v>15</v>
      </c>
      <c r="V45" s="3" t="s">
        <v>335</v>
      </c>
      <c r="W45" s="3" t="s">
        <v>332</v>
      </c>
    </row>
    <row r="46" spans="1:24" s="3" customFormat="1" ht="48" customHeight="1" x14ac:dyDescent="0.25">
      <c r="A46" s="3" t="s">
        <v>3</v>
      </c>
      <c r="B46" s="3" t="s">
        <v>295</v>
      </c>
      <c r="C46" s="3" t="s">
        <v>293</v>
      </c>
      <c r="D46" s="3">
        <v>2011</v>
      </c>
      <c r="E46" s="3" t="s">
        <v>292</v>
      </c>
      <c r="F46" s="3" t="s">
        <v>61</v>
      </c>
      <c r="G46" s="3" t="s">
        <v>13</v>
      </c>
      <c r="H46" s="3" t="s">
        <v>63</v>
      </c>
      <c r="I46" s="3" t="s">
        <v>109</v>
      </c>
      <c r="K46" s="3" t="s">
        <v>37</v>
      </c>
      <c r="L46" s="3" t="s">
        <v>38</v>
      </c>
      <c r="N46" s="3" t="s">
        <v>15</v>
      </c>
      <c r="O46" s="3" t="s">
        <v>329</v>
      </c>
      <c r="P46" s="3" t="s">
        <v>10</v>
      </c>
      <c r="R46" s="3" t="s">
        <v>13</v>
      </c>
      <c r="S46" s="3" t="s">
        <v>20</v>
      </c>
      <c r="T46" s="3" t="s">
        <v>34</v>
      </c>
      <c r="U46" s="3" t="s">
        <v>15</v>
      </c>
      <c r="V46" s="3" t="s">
        <v>335</v>
      </c>
      <c r="W46" s="3" t="s">
        <v>340</v>
      </c>
    </row>
    <row r="47" spans="1:24" s="3" customFormat="1" ht="30" x14ac:dyDescent="0.25">
      <c r="A47" s="3" t="s">
        <v>3</v>
      </c>
      <c r="B47" s="3" t="s">
        <v>291</v>
      </c>
      <c r="C47" s="3" t="s">
        <v>297</v>
      </c>
      <c r="D47" s="3">
        <v>2008</v>
      </c>
      <c r="E47" s="3" t="s">
        <v>296</v>
      </c>
      <c r="F47" s="3" t="s">
        <v>298</v>
      </c>
      <c r="G47" s="3" t="s">
        <v>13</v>
      </c>
      <c r="H47" s="3" t="s">
        <v>63</v>
      </c>
      <c r="I47" s="3" t="s">
        <v>27</v>
      </c>
      <c r="K47" s="3" t="s">
        <v>18</v>
      </c>
      <c r="L47" s="3" t="s">
        <v>115</v>
      </c>
      <c r="N47" s="3" t="s">
        <v>15</v>
      </c>
      <c r="O47" s="3" t="s">
        <v>14</v>
      </c>
      <c r="P47" s="3" t="s">
        <v>207</v>
      </c>
      <c r="R47" s="3" t="s">
        <v>13</v>
      </c>
      <c r="S47" s="3" t="s">
        <v>8</v>
      </c>
      <c r="T47" s="3" t="s">
        <v>34</v>
      </c>
      <c r="U47" s="3" t="s">
        <v>84</v>
      </c>
      <c r="V47" s="3" t="s">
        <v>351</v>
      </c>
      <c r="W47" s="3" t="s">
        <v>338</v>
      </c>
    </row>
    <row r="48" spans="1:24" s="3" customFormat="1" ht="60" x14ac:dyDescent="0.25">
      <c r="A48" s="3" t="s">
        <v>3</v>
      </c>
      <c r="B48" s="3" t="s">
        <v>301</v>
      </c>
      <c r="C48" s="4" t="s">
        <v>299</v>
      </c>
      <c r="D48" s="3">
        <v>2009</v>
      </c>
      <c r="E48" s="3" t="s">
        <v>300</v>
      </c>
      <c r="F48" s="3" t="s">
        <v>302</v>
      </c>
      <c r="G48" s="3" t="s">
        <v>13</v>
      </c>
      <c r="H48" s="3" t="s">
        <v>85</v>
      </c>
      <c r="I48" s="3" t="s">
        <v>27</v>
      </c>
      <c r="K48" s="3" t="s">
        <v>37</v>
      </c>
      <c r="L48" s="3" t="s">
        <v>12</v>
      </c>
      <c r="N48" s="3" t="s">
        <v>15</v>
      </c>
      <c r="O48" s="3" t="s">
        <v>14</v>
      </c>
      <c r="P48" s="3" t="s">
        <v>303</v>
      </c>
      <c r="R48" s="3" t="s">
        <v>9</v>
      </c>
      <c r="S48" s="3" t="s">
        <v>20</v>
      </c>
      <c r="T48" s="3" t="s">
        <v>46</v>
      </c>
      <c r="U48" s="3" t="s">
        <v>15</v>
      </c>
      <c r="V48" s="3" t="s">
        <v>335</v>
      </c>
      <c r="W48" s="3" t="s">
        <v>345</v>
      </c>
    </row>
    <row r="49" spans="1:23" s="3" customFormat="1" ht="60" x14ac:dyDescent="0.25">
      <c r="A49" s="3" t="s">
        <v>3</v>
      </c>
      <c r="B49" s="3" t="s">
        <v>306</v>
      </c>
      <c r="C49" s="4" t="s">
        <v>304</v>
      </c>
      <c r="D49" s="3">
        <v>2014</v>
      </c>
      <c r="E49" s="3" t="s">
        <v>305</v>
      </c>
      <c r="F49" s="3" t="s">
        <v>201</v>
      </c>
      <c r="G49" s="3" t="s">
        <v>13</v>
      </c>
      <c r="H49" s="3" t="s">
        <v>63</v>
      </c>
      <c r="I49" s="3" t="s">
        <v>27</v>
      </c>
      <c r="K49" s="3" t="s">
        <v>37</v>
      </c>
      <c r="L49" s="3" t="s">
        <v>12</v>
      </c>
      <c r="N49" s="3" t="s">
        <v>15</v>
      </c>
      <c r="O49" s="3" t="s">
        <v>14</v>
      </c>
      <c r="P49" s="3" t="s">
        <v>10</v>
      </c>
      <c r="R49" s="3" t="s">
        <v>307</v>
      </c>
      <c r="S49" s="3" t="s">
        <v>8</v>
      </c>
      <c r="T49" s="3" t="s">
        <v>34</v>
      </c>
      <c r="U49" s="3" t="s">
        <v>15</v>
      </c>
      <c r="V49" s="3" t="s">
        <v>335</v>
      </c>
      <c r="W49" s="3" t="s">
        <v>332</v>
      </c>
    </row>
    <row r="50" spans="1:23" s="3" customFormat="1" ht="30" x14ac:dyDescent="0.25">
      <c r="A50" s="3" t="s">
        <v>3</v>
      </c>
      <c r="B50" s="3" t="s">
        <v>310</v>
      </c>
      <c r="C50" s="4" t="s">
        <v>309</v>
      </c>
      <c r="D50" s="3">
        <v>2014</v>
      </c>
      <c r="E50" s="3" t="s">
        <v>331</v>
      </c>
      <c r="F50" s="3" t="s">
        <v>308</v>
      </c>
      <c r="G50" s="3" t="s">
        <v>13</v>
      </c>
      <c r="H50" s="3" t="s">
        <v>63</v>
      </c>
      <c r="I50" s="3" t="s">
        <v>27</v>
      </c>
      <c r="K50" s="3" t="s">
        <v>54</v>
      </c>
      <c r="L50" s="3" t="s">
        <v>12</v>
      </c>
      <c r="M50" s="34"/>
      <c r="N50" s="34" t="s">
        <v>84</v>
      </c>
      <c r="O50" s="3" t="s">
        <v>14</v>
      </c>
      <c r="P50" s="3" t="s">
        <v>10</v>
      </c>
      <c r="R50" s="3" t="s">
        <v>67</v>
      </c>
      <c r="S50" s="3" t="s">
        <v>20</v>
      </c>
      <c r="T50" s="3" t="s">
        <v>46</v>
      </c>
      <c r="U50" s="3" t="s">
        <v>15</v>
      </c>
      <c r="V50" s="3" t="s">
        <v>335</v>
      </c>
      <c r="W50" s="3" t="s">
        <v>339</v>
      </c>
    </row>
    <row r="51" spans="1:23" s="3" customFormat="1" ht="60" x14ac:dyDescent="0.25">
      <c r="A51" s="3" t="s">
        <v>3</v>
      </c>
      <c r="B51" s="3" t="s">
        <v>314</v>
      </c>
      <c r="C51" s="4" t="s">
        <v>313</v>
      </c>
      <c r="D51" s="3">
        <v>2012</v>
      </c>
      <c r="E51" s="52" t="s">
        <v>311</v>
      </c>
      <c r="F51" s="3" t="s">
        <v>315</v>
      </c>
      <c r="G51" s="3" t="s">
        <v>13</v>
      </c>
      <c r="H51" s="3" t="s">
        <v>63</v>
      </c>
      <c r="I51" s="3" t="s">
        <v>27</v>
      </c>
      <c r="K51" s="3" t="s">
        <v>18</v>
      </c>
      <c r="L51" s="3" t="s">
        <v>312</v>
      </c>
      <c r="M51" s="34"/>
      <c r="N51" s="34" t="s">
        <v>15</v>
      </c>
      <c r="O51" s="34" t="s">
        <v>14</v>
      </c>
      <c r="P51" s="3" t="s">
        <v>10</v>
      </c>
      <c r="R51" s="3" t="s">
        <v>67</v>
      </c>
      <c r="S51" s="3" t="s">
        <v>8</v>
      </c>
      <c r="T51" s="3" t="s">
        <v>34</v>
      </c>
      <c r="U51" s="3" t="s">
        <v>15</v>
      </c>
      <c r="V51" s="3" t="s">
        <v>335</v>
      </c>
      <c r="W51" s="3" t="s">
        <v>332</v>
      </c>
    </row>
    <row r="52" spans="1:23" s="3" customFormat="1" ht="45" x14ac:dyDescent="0.25">
      <c r="A52" s="3" t="s">
        <v>3</v>
      </c>
      <c r="B52" s="3" t="s">
        <v>327</v>
      </c>
      <c r="C52" s="4" t="s">
        <v>326</v>
      </c>
      <c r="D52" s="3">
        <v>2009</v>
      </c>
      <c r="E52" s="3" t="s">
        <v>325</v>
      </c>
      <c r="F52" s="3" t="s">
        <v>328</v>
      </c>
      <c r="G52" s="3" t="s">
        <v>13</v>
      </c>
      <c r="H52" s="3" t="s">
        <v>63</v>
      </c>
      <c r="I52" s="35" t="s">
        <v>109</v>
      </c>
      <c r="K52" s="3" t="s">
        <v>18</v>
      </c>
      <c r="L52" s="3" t="s">
        <v>12</v>
      </c>
      <c r="M52" s="34"/>
      <c r="N52" s="34" t="s">
        <v>84</v>
      </c>
      <c r="O52" s="34" t="s">
        <v>329</v>
      </c>
      <c r="P52" s="3" t="s">
        <v>10</v>
      </c>
      <c r="R52" s="3" t="s">
        <v>67</v>
      </c>
      <c r="S52" s="3" t="s">
        <v>8</v>
      </c>
      <c r="T52" s="3" t="s">
        <v>46</v>
      </c>
      <c r="U52" s="3" t="s">
        <v>15</v>
      </c>
      <c r="V52" s="3" t="s">
        <v>335</v>
      </c>
      <c r="W52" s="3" t="s">
        <v>340</v>
      </c>
    </row>
    <row r="53" spans="1:23" s="3" customFormat="1" ht="45" x14ac:dyDescent="0.25">
      <c r="A53" s="3" t="s">
        <v>170</v>
      </c>
      <c r="B53" s="3" t="s">
        <v>361</v>
      </c>
      <c r="C53" s="3" t="s">
        <v>360</v>
      </c>
      <c r="D53" s="64">
        <v>2017</v>
      </c>
      <c r="E53" s="64" t="s">
        <v>359</v>
      </c>
      <c r="F53" s="3" t="s">
        <v>362</v>
      </c>
      <c r="G53" s="3" t="s">
        <v>13</v>
      </c>
      <c r="H53" s="3" t="s">
        <v>63</v>
      </c>
      <c r="I53" s="35" t="s">
        <v>109</v>
      </c>
      <c r="K53" s="3" t="s">
        <v>37</v>
      </c>
      <c r="L53" s="3" t="s">
        <v>38</v>
      </c>
      <c r="M53" s="34"/>
      <c r="N53" s="34" t="s">
        <v>15</v>
      </c>
      <c r="O53" s="34" t="s">
        <v>75</v>
      </c>
      <c r="P53" s="3" t="s">
        <v>10</v>
      </c>
      <c r="R53" s="3" t="s">
        <v>67</v>
      </c>
      <c r="S53" s="3" t="s">
        <v>20</v>
      </c>
      <c r="T53" s="3" t="s">
        <v>46</v>
      </c>
      <c r="U53" s="3" t="s">
        <v>15</v>
      </c>
      <c r="V53" s="3" t="s">
        <v>335</v>
      </c>
      <c r="W53" s="3" t="s">
        <v>332</v>
      </c>
    </row>
    <row r="54" spans="1:23" s="3" customFormat="1" ht="60" x14ac:dyDescent="0.25">
      <c r="A54" s="3" t="s">
        <v>170</v>
      </c>
      <c r="B54" s="3" t="s">
        <v>364</v>
      </c>
      <c r="C54" s="4" t="s">
        <v>365</v>
      </c>
      <c r="D54" s="3">
        <v>2017</v>
      </c>
      <c r="E54" s="3" t="s">
        <v>363</v>
      </c>
      <c r="F54" s="3" t="s">
        <v>172</v>
      </c>
      <c r="G54" s="3" t="s">
        <v>13</v>
      </c>
      <c r="H54" s="3" t="s">
        <v>63</v>
      </c>
      <c r="I54" s="35" t="s">
        <v>27</v>
      </c>
      <c r="K54" s="3" t="s">
        <v>37</v>
      </c>
      <c r="L54" s="3" t="s">
        <v>312</v>
      </c>
      <c r="M54" s="34"/>
      <c r="N54" s="3" t="s">
        <v>15</v>
      </c>
      <c r="O54" s="34" t="s">
        <v>75</v>
      </c>
      <c r="P54" s="3" t="s">
        <v>10</v>
      </c>
      <c r="R54" s="3" t="s">
        <v>67</v>
      </c>
      <c r="S54" s="3" t="s">
        <v>20</v>
      </c>
      <c r="T54" s="3" t="s">
        <v>34</v>
      </c>
      <c r="U54" s="3" t="s">
        <v>15</v>
      </c>
      <c r="V54" s="3" t="s">
        <v>335</v>
      </c>
      <c r="W54" s="3" t="s">
        <v>339</v>
      </c>
    </row>
    <row r="55" spans="1:23" s="3" customFormat="1" ht="45" x14ac:dyDescent="0.25">
      <c r="A55" s="3" t="s">
        <v>369</v>
      </c>
      <c r="B55" s="3" t="s">
        <v>368</v>
      </c>
      <c r="C55" s="4" t="s">
        <v>367</v>
      </c>
      <c r="D55" s="3">
        <v>2017</v>
      </c>
      <c r="E55" s="3" t="s">
        <v>366</v>
      </c>
      <c r="F55" s="3" t="s">
        <v>373</v>
      </c>
      <c r="G55" s="3" t="s">
        <v>13</v>
      </c>
      <c r="H55" s="3" t="s">
        <v>63</v>
      </c>
      <c r="I55" s="35" t="s">
        <v>27</v>
      </c>
      <c r="K55" s="3" t="s">
        <v>106</v>
      </c>
      <c r="L55" s="3" t="s">
        <v>312</v>
      </c>
      <c r="M55" s="34"/>
      <c r="N55" s="3" t="s">
        <v>15</v>
      </c>
      <c r="O55" s="34" t="s">
        <v>75</v>
      </c>
      <c r="P55" s="3" t="s">
        <v>10</v>
      </c>
      <c r="R55" s="3" t="s">
        <v>185</v>
      </c>
      <c r="S55" s="3" t="s">
        <v>20</v>
      </c>
      <c r="T55" s="3" t="s">
        <v>34</v>
      </c>
      <c r="U55" s="3" t="s">
        <v>15</v>
      </c>
      <c r="V55" s="3" t="s">
        <v>335</v>
      </c>
      <c r="W55" s="3" t="s">
        <v>332</v>
      </c>
    </row>
    <row r="56" spans="1:23" s="3" customFormat="1" ht="35.25" customHeight="1" x14ac:dyDescent="0.25">
      <c r="A56" s="3" t="s">
        <v>229</v>
      </c>
      <c r="B56" s="3" t="s">
        <v>371</v>
      </c>
      <c r="C56" s="4" t="s">
        <v>372</v>
      </c>
      <c r="D56" s="3">
        <v>2017</v>
      </c>
      <c r="E56" s="3" t="s">
        <v>370</v>
      </c>
      <c r="F56" s="3" t="s">
        <v>373</v>
      </c>
      <c r="G56" s="3" t="s">
        <v>13</v>
      </c>
      <c r="H56" s="3" t="s">
        <v>63</v>
      </c>
      <c r="I56" s="35" t="s">
        <v>27</v>
      </c>
      <c r="K56" s="3" t="s">
        <v>183</v>
      </c>
      <c r="L56" s="3" t="s">
        <v>12</v>
      </c>
      <c r="M56" s="34"/>
      <c r="N56" s="3" t="s">
        <v>15</v>
      </c>
      <c r="O56" s="34" t="s">
        <v>75</v>
      </c>
      <c r="P56" s="3" t="s">
        <v>10</v>
      </c>
      <c r="R56" s="3" t="s">
        <v>185</v>
      </c>
      <c r="S56" s="3" t="s">
        <v>20</v>
      </c>
      <c r="T56" s="3" t="s">
        <v>34</v>
      </c>
      <c r="U56" s="3" t="s">
        <v>15</v>
      </c>
      <c r="V56" s="3" t="s">
        <v>335</v>
      </c>
      <c r="W56" s="3" t="s">
        <v>332</v>
      </c>
    </row>
    <row r="57" spans="1:23" s="3" customFormat="1" x14ac:dyDescent="0.25">
      <c r="I57" s="35"/>
      <c r="M57" s="34"/>
      <c r="O57" s="34"/>
    </row>
    <row r="58" spans="1:23" x14ac:dyDescent="0.25">
      <c r="A58"/>
      <c r="B58"/>
      <c r="C58"/>
      <c r="D58"/>
      <c r="E58"/>
      <c r="F58" s="3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1:23" x14ac:dyDescent="0.25">
      <c r="A59"/>
      <c r="B59"/>
      <c r="C59"/>
      <c r="D59"/>
      <c r="E59"/>
      <c r="F59" s="3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1:23" x14ac:dyDescent="0.25">
      <c r="A60"/>
      <c r="B60"/>
      <c r="C60"/>
      <c r="D60"/>
      <c r="E60"/>
      <c r="F60" s="3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1:23" x14ac:dyDescent="0.25">
      <c r="A61"/>
      <c r="B61"/>
      <c r="C61"/>
      <c r="D61"/>
      <c r="E61"/>
      <c r="F61" s="3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23" x14ac:dyDescent="0.25">
      <c r="A62"/>
      <c r="B62"/>
      <c r="C62"/>
      <c r="D62"/>
      <c r="E62"/>
      <c r="F62" s="3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1:23" x14ac:dyDescent="0.25">
      <c r="A63"/>
      <c r="B63"/>
      <c r="C63"/>
      <c r="D63"/>
      <c r="E63"/>
      <c r="F63" s="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1:23" x14ac:dyDescent="0.25">
      <c r="A64"/>
      <c r="B64"/>
      <c r="C64"/>
      <c r="D64"/>
      <c r="E64"/>
      <c r="F64" s="3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1" x14ac:dyDescent="0.25">
      <c r="A65"/>
      <c r="B65"/>
      <c r="C65"/>
      <c r="D65"/>
      <c r="E65"/>
      <c r="F65" s="3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 x14ac:dyDescent="0.25">
      <c r="A66"/>
      <c r="B66"/>
      <c r="C66"/>
      <c r="D66"/>
      <c r="E66"/>
      <c r="F66" s="3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21" x14ac:dyDescent="0.25">
      <c r="A67"/>
      <c r="B67"/>
      <c r="C67"/>
      <c r="D67"/>
      <c r="E67"/>
      <c r="F67" s="3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21" x14ac:dyDescent="0.25">
      <c r="A68"/>
      <c r="B68"/>
      <c r="C68"/>
      <c r="D68"/>
      <c r="E68"/>
      <c r="F68" s="3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21" x14ac:dyDescent="0.25">
      <c r="A69"/>
      <c r="B69"/>
      <c r="C69"/>
      <c r="D69"/>
      <c r="E69"/>
      <c r="F69" s="3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1:21" x14ac:dyDescent="0.25">
      <c r="A70"/>
      <c r="B70"/>
      <c r="C70"/>
      <c r="D70"/>
      <c r="E70"/>
      <c r="F70" s="3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1:21" x14ac:dyDescent="0.25">
      <c r="A71"/>
      <c r="B71"/>
      <c r="C71"/>
      <c r="D71"/>
      <c r="E71"/>
      <c r="F71" s="3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</row>
    <row r="72" spans="1:21" x14ac:dyDescent="0.25">
      <c r="A72"/>
      <c r="B72"/>
      <c r="C72"/>
      <c r="D72"/>
      <c r="E72"/>
      <c r="F72" s="3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</row>
    <row r="73" spans="1:21" x14ac:dyDescent="0.25">
      <c r="A73"/>
      <c r="B73"/>
      <c r="C73"/>
      <c r="D73"/>
      <c r="E73"/>
      <c r="F73" s="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21" x14ac:dyDescent="0.25">
      <c r="A74"/>
      <c r="B74"/>
      <c r="C74"/>
      <c r="D74"/>
      <c r="E74"/>
      <c r="F74" s="3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1:21" x14ac:dyDescent="0.25">
      <c r="A75"/>
      <c r="B75"/>
      <c r="C75"/>
      <c r="D75"/>
      <c r="E75"/>
      <c r="F75" s="3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21" x14ac:dyDescent="0.25">
      <c r="A76"/>
      <c r="B76"/>
      <c r="C76"/>
      <c r="D76"/>
      <c r="E76"/>
      <c r="F76" s="3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21" x14ac:dyDescent="0.25">
      <c r="A77"/>
      <c r="B77"/>
      <c r="C77"/>
      <c r="D77"/>
      <c r="E77"/>
      <c r="F77" s="3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</row>
    <row r="78" spans="1:21" x14ac:dyDescent="0.25">
      <c r="A78"/>
      <c r="B78"/>
      <c r="C78"/>
      <c r="D78"/>
      <c r="E78"/>
      <c r="F78" s="3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</row>
    <row r="79" spans="1:21" x14ac:dyDescent="0.25">
      <c r="A79"/>
      <c r="B79"/>
      <c r="C79"/>
      <c r="D79"/>
      <c r="E79"/>
      <c r="F79" s="3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1:21" x14ac:dyDescent="0.25">
      <c r="A80"/>
      <c r="B80"/>
      <c r="C80"/>
      <c r="D80"/>
      <c r="E80"/>
      <c r="F80" s="3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</row>
    <row r="81" spans="1:21" x14ac:dyDescent="0.25">
      <c r="A81"/>
      <c r="B81"/>
      <c r="C81"/>
      <c r="D81"/>
      <c r="E81"/>
      <c r="F81" s="3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</row>
    <row r="82" spans="1:21" x14ac:dyDescent="0.25">
      <c r="A82"/>
      <c r="B82"/>
      <c r="C82"/>
      <c r="D82"/>
      <c r="E82"/>
      <c r="F82" s="3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1:21" x14ac:dyDescent="0.25">
      <c r="A83"/>
      <c r="B83"/>
      <c r="C83"/>
      <c r="D83"/>
      <c r="E83"/>
      <c r="F83" s="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</row>
    <row r="84" spans="1:21" x14ac:dyDescent="0.25">
      <c r="A84"/>
      <c r="B84"/>
      <c r="C84"/>
      <c r="D84"/>
      <c r="E84"/>
      <c r="F84" s="3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</row>
    <row r="85" spans="1:21" x14ac:dyDescent="0.25">
      <c r="A85"/>
      <c r="B85"/>
      <c r="C85"/>
      <c r="D85"/>
      <c r="E85"/>
      <c r="F85" s="3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</row>
    <row r="86" spans="1:21" x14ac:dyDescent="0.25">
      <c r="A86"/>
      <c r="B86"/>
      <c r="C86"/>
      <c r="D86"/>
      <c r="E86"/>
      <c r="F86" s="3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</row>
    <row r="87" spans="1:21" x14ac:dyDescent="0.25">
      <c r="A87"/>
      <c r="B87"/>
      <c r="C87"/>
      <c r="D87"/>
      <c r="E87"/>
      <c r="F87" s="3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</row>
    <row r="88" spans="1:21" x14ac:dyDescent="0.25">
      <c r="A88"/>
      <c r="B88"/>
      <c r="C88"/>
      <c r="D88"/>
      <c r="E88"/>
      <c r="F88" s="3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1:21" x14ac:dyDescent="0.25">
      <c r="A89"/>
      <c r="B89"/>
      <c r="C89"/>
      <c r="D89"/>
      <c r="E89"/>
      <c r="F89" s="3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1:21" x14ac:dyDescent="0.25">
      <c r="A90"/>
      <c r="B90"/>
      <c r="C90"/>
      <c r="D90"/>
      <c r="E90"/>
      <c r="F90" s="3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1:21" x14ac:dyDescent="0.25">
      <c r="A91"/>
      <c r="B91"/>
      <c r="C91"/>
      <c r="D91"/>
      <c r="E91"/>
      <c r="F91" s="3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1:21" x14ac:dyDescent="0.25">
      <c r="A92"/>
      <c r="B92"/>
      <c r="C92"/>
      <c r="D92"/>
      <c r="E92"/>
      <c r="F92" s="3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1:21" x14ac:dyDescent="0.25">
      <c r="A93"/>
      <c r="B93"/>
      <c r="C93"/>
      <c r="D93"/>
      <c r="E93"/>
      <c r="F93" s="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1:2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1:2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1:2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1:2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1:2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</row>
    <row r="99" spans="1:2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1:2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  <row r="101" spans="1:2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</row>
    <row r="102" spans="1:2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</row>
    <row r="103" spans="1:2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</row>
  </sheetData>
  <autoFilter ref="A1:W53"/>
  <phoneticPr fontId="7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3" r:id="rId9"/>
    <hyperlink ref="C12" r:id="rId10"/>
    <hyperlink ref="C11" r:id="rId11"/>
    <hyperlink ref="C10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48" r:id="rId22"/>
    <hyperlink ref="C49" r:id="rId23"/>
    <hyperlink ref="C50" r:id="rId24"/>
    <hyperlink ref="C51" r:id="rId25"/>
    <hyperlink ref="C52" r:id="rId26"/>
    <hyperlink ref="C54" r:id="rId27"/>
    <hyperlink ref="C55" r:id="rId28"/>
    <hyperlink ref="C56" r:id="rId29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317"/>
  <sheetViews>
    <sheetView topLeftCell="A84" zoomScale="85" zoomScaleNormal="85" workbookViewId="0">
      <selection activeCell="L331" sqref="L331"/>
    </sheetView>
  </sheetViews>
  <sheetFormatPr defaultColWidth="11.42578125" defaultRowHeight="15" x14ac:dyDescent="0.25"/>
  <cols>
    <col min="1" max="1" width="33.42578125" customWidth="1"/>
    <col min="2" max="2" width="15" customWidth="1"/>
    <col min="3" max="3" width="16.42578125" customWidth="1"/>
    <col min="4" max="4" width="17.140625" customWidth="1"/>
    <col min="5" max="5" width="14.7109375" customWidth="1"/>
    <col min="6" max="6" width="17" bestFit="1" customWidth="1"/>
    <col min="7" max="7" width="18.42578125" bestFit="1" customWidth="1"/>
    <col min="8" max="8" width="17" bestFit="1" customWidth="1"/>
    <col min="9" max="9" width="10.42578125" bestFit="1" customWidth="1"/>
    <col min="10" max="10" width="11.7109375" bestFit="1" customWidth="1"/>
    <col min="11" max="11" width="16.140625" customWidth="1"/>
    <col min="12" max="12" width="26" bestFit="1" customWidth="1"/>
    <col min="13" max="13" width="15" customWidth="1"/>
    <col min="14" max="14" width="12.7109375" customWidth="1"/>
    <col min="15" max="15" width="15.28515625" bestFit="1" customWidth="1"/>
    <col min="16" max="16" width="14.28515625" customWidth="1"/>
    <col min="18" max="18" width="15.85546875" bestFit="1" customWidth="1"/>
    <col min="19" max="19" width="10.7109375" bestFit="1" customWidth="1"/>
    <col min="21" max="21" width="12.42578125" bestFit="1" customWidth="1"/>
    <col min="22" max="22" width="11" bestFit="1" customWidth="1"/>
    <col min="23" max="23" width="9.7109375" bestFit="1" customWidth="1"/>
    <col min="24" max="24" width="14" bestFit="1" customWidth="1"/>
    <col min="25" max="25" width="12.140625" bestFit="1" customWidth="1"/>
    <col min="26" max="26" width="13.85546875" bestFit="1" customWidth="1"/>
    <col min="27" max="27" width="14.42578125" bestFit="1" customWidth="1"/>
    <col min="28" max="28" width="12.140625" bestFit="1" customWidth="1"/>
  </cols>
  <sheetData>
    <row r="1" spans="1:13" x14ac:dyDescent="0.25">
      <c r="A1" s="9" t="s">
        <v>107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3" x14ac:dyDescent="0.25">
      <c r="A2" s="7" t="s">
        <v>11</v>
      </c>
      <c r="B2" s="7" t="s">
        <v>18</v>
      </c>
      <c r="C2" s="7" t="s">
        <v>54</v>
      </c>
      <c r="D2" s="7" t="s">
        <v>33</v>
      </c>
      <c r="E2" s="7" t="s">
        <v>30</v>
      </c>
      <c r="F2" s="7" t="s">
        <v>37</v>
      </c>
      <c r="G2" s="37" t="s">
        <v>183</v>
      </c>
      <c r="H2" s="7" t="s">
        <v>62</v>
      </c>
      <c r="I2" s="7" t="s">
        <v>78</v>
      </c>
      <c r="J2" s="7" t="s">
        <v>86</v>
      </c>
      <c r="K2" s="7" t="s">
        <v>106</v>
      </c>
      <c r="L2" s="37" t="s">
        <v>374</v>
      </c>
    </row>
    <row r="3" spans="1:13" x14ac:dyDescent="0.25">
      <c r="A3" s="7">
        <f>COUNTIF(Plan1!$K2:$K57, A2)</f>
        <v>1</v>
      </c>
      <c r="B3" s="7">
        <f>COUNTIF(Plan1!$K2:$K57, B2)</f>
        <v>17</v>
      </c>
      <c r="C3" s="7">
        <f>COUNTIF(Plan1!$K2:$K57, C2)</f>
        <v>3</v>
      </c>
      <c r="D3" s="7">
        <f>COUNTIF(Plan1!$K2:$K57, D2)</f>
        <v>1</v>
      </c>
      <c r="E3" s="7">
        <f>COUNTIF(Plan1!$K2:$K57, E2)</f>
        <v>1</v>
      </c>
      <c r="F3" s="7">
        <f>COUNTIF(Plan1!$K2:$K57, F2)</f>
        <v>20</v>
      </c>
      <c r="G3" s="7">
        <f>COUNTIF(Plan1!$K2:$K57, G2)</f>
        <v>4</v>
      </c>
      <c r="H3" s="7">
        <f>COUNTIF(Plan1!$K2:$K57, H2)</f>
        <v>1</v>
      </c>
      <c r="I3" s="7">
        <f>COUNTIF(Plan1!$K2:$K57, I2)</f>
        <v>3</v>
      </c>
      <c r="J3" s="7">
        <f>COUNTIF(Plan1!$K2:$K57, J2)</f>
        <v>1</v>
      </c>
      <c r="K3" s="7">
        <f>COUNTIF(Plan1!$K2:$K57, K2)</f>
        <v>3</v>
      </c>
      <c r="L3" s="7">
        <f>COUNTIF(Plan1!$K2:$K57, L2)</f>
        <v>1</v>
      </c>
      <c r="M3">
        <f>SUM(A3:K3)</f>
        <v>55</v>
      </c>
    </row>
    <row r="4" spans="1:13" x14ac:dyDescent="0.25">
      <c r="A4" t="s">
        <v>157</v>
      </c>
      <c r="B4" t="s">
        <v>158</v>
      </c>
      <c r="C4" t="s">
        <v>159</v>
      </c>
      <c r="D4" t="s">
        <v>160</v>
      </c>
      <c r="E4" t="s">
        <v>161</v>
      </c>
      <c r="F4" t="s">
        <v>162</v>
      </c>
      <c r="G4" t="s">
        <v>253</v>
      </c>
      <c r="H4" t="s">
        <v>163</v>
      </c>
      <c r="I4" t="s">
        <v>164</v>
      </c>
      <c r="J4" t="s">
        <v>165</v>
      </c>
      <c r="K4" t="s">
        <v>166</v>
      </c>
    </row>
    <row r="25" spans="1:6" x14ac:dyDescent="0.25">
      <c r="A25" s="8" t="s">
        <v>64</v>
      </c>
    </row>
    <row r="26" spans="1:6" x14ac:dyDescent="0.25">
      <c r="B26" s="6" t="s">
        <v>85</v>
      </c>
      <c r="C26" s="6" t="s">
        <v>63</v>
      </c>
      <c r="D26" s="7" t="s">
        <v>108</v>
      </c>
      <c r="E26" s="6" t="s">
        <v>85</v>
      </c>
      <c r="F26" s="6" t="s">
        <v>63</v>
      </c>
    </row>
    <row r="27" spans="1:6" x14ac:dyDescent="0.25">
      <c r="B27" s="7">
        <f>COUNTIF(Plan1!$H2:$H57, B26)</f>
        <v>22</v>
      </c>
      <c r="C27" s="7">
        <f>COUNTIF(Plan1!$H2:$H57, C26)</f>
        <v>33</v>
      </c>
      <c r="D27" s="7">
        <f>SUM(B27:C27)</f>
        <v>55</v>
      </c>
      <c r="E27" s="10">
        <f>(B27/D27)</f>
        <v>0.4</v>
      </c>
      <c r="F27" s="10">
        <f>(C27/D27)</f>
        <v>0.6</v>
      </c>
    </row>
    <row r="40" spans="1:6" x14ac:dyDescent="0.25">
      <c r="A40" s="8" t="s">
        <v>110</v>
      </c>
    </row>
    <row r="41" spans="1:6" x14ac:dyDescent="0.25">
      <c r="B41" s="6" t="s">
        <v>27</v>
      </c>
      <c r="C41" s="6" t="s">
        <v>7</v>
      </c>
      <c r="D41" s="6" t="s">
        <v>39</v>
      </c>
      <c r="E41" s="6" t="s">
        <v>109</v>
      </c>
      <c r="F41" s="6" t="s">
        <v>108</v>
      </c>
    </row>
    <row r="42" spans="1:6" x14ac:dyDescent="0.25">
      <c r="B42" s="7">
        <f>COUNTIF(Plan1!$I2:$I57, B41)</f>
        <v>36</v>
      </c>
      <c r="C42" s="7">
        <f>COUNTIF(Plan1!$I2:$I57, C41)</f>
        <v>6</v>
      </c>
      <c r="D42" s="7">
        <f>COUNTIF(Plan1!$I2:$I57, D41)</f>
        <v>1</v>
      </c>
      <c r="E42" s="7">
        <f>COUNTIF(Plan1!$I2:$I57, E41)</f>
        <v>12</v>
      </c>
      <c r="F42" s="7">
        <f>SUM(B42:E42)</f>
        <v>55</v>
      </c>
    </row>
    <row r="45" spans="1:6" x14ac:dyDescent="0.25">
      <c r="B45" s="6" t="s">
        <v>27</v>
      </c>
      <c r="C45" s="6" t="s">
        <v>7</v>
      </c>
      <c r="D45" s="6" t="s">
        <v>109</v>
      </c>
    </row>
    <row r="46" spans="1:6" x14ac:dyDescent="0.25">
      <c r="B46" s="10">
        <f>(B42/$F42)</f>
        <v>0.65454545454545454</v>
      </c>
      <c r="C46" s="10">
        <f>(C42/$F42)</f>
        <v>0.10909090909090909</v>
      </c>
      <c r="D46" s="10">
        <f>((E42+D42)/$F42)</f>
        <v>0.23636363636363636</v>
      </c>
    </row>
    <row r="50" spans="1:8" x14ac:dyDescent="0.25">
      <c r="A50" s="8" t="s">
        <v>111</v>
      </c>
    </row>
    <row r="51" spans="1:8" x14ac:dyDescent="0.25">
      <c r="B51" s="6" t="s">
        <v>12</v>
      </c>
      <c r="C51" s="6" t="s">
        <v>114</v>
      </c>
      <c r="D51" s="6" t="s">
        <v>38</v>
      </c>
      <c r="E51" s="6" t="s">
        <v>95</v>
      </c>
      <c r="F51" s="12" t="s">
        <v>47</v>
      </c>
      <c r="G51" s="6" t="s">
        <v>115</v>
      </c>
      <c r="H51" s="12" t="s">
        <v>108</v>
      </c>
    </row>
    <row r="52" spans="1:8" x14ac:dyDescent="0.25">
      <c r="B52" s="7">
        <f>COUNTIF(Plan1!$L2:$L57, B51)</f>
        <v>28</v>
      </c>
      <c r="C52" s="7">
        <f>COUNTIF(Plan1!$L2:$L57, C51)</f>
        <v>1</v>
      </c>
      <c r="D52" s="7">
        <f>COUNTIF(Plan1!$L2:$L57, D51)</f>
        <v>5</v>
      </c>
      <c r="E52" s="7">
        <f>COUNTIF(Plan1!$L2:$L57, E51)</f>
        <v>3</v>
      </c>
      <c r="F52" s="7">
        <f>COUNTIF(Plan1!$L2:$L57, F51)</f>
        <v>1</v>
      </c>
      <c r="G52" s="7">
        <f>COUNTIF(Plan1!$L2:$L57, G51)</f>
        <v>17</v>
      </c>
      <c r="H52" s="9">
        <f>SUM(B52:G52)</f>
        <v>55</v>
      </c>
    </row>
    <row r="77" spans="1:5" x14ac:dyDescent="0.25">
      <c r="A77" s="9" t="s">
        <v>116</v>
      </c>
      <c r="B77" s="18" t="s">
        <v>250</v>
      </c>
      <c r="C77" s="18" t="s">
        <v>275</v>
      </c>
      <c r="D77" s="18" t="s">
        <v>276</v>
      </c>
    </row>
    <row r="78" spans="1:5" x14ac:dyDescent="0.25">
      <c r="B78" s="7" t="s">
        <v>15</v>
      </c>
      <c r="C78" s="7" t="s">
        <v>51</v>
      </c>
      <c r="D78" s="7" t="s">
        <v>84</v>
      </c>
      <c r="E78" s="13" t="s">
        <v>13</v>
      </c>
    </row>
    <row r="79" spans="1:5" x14ac:dyDescent="0.25">
      <c r="B79" s="9">
        <f>COUNTIF(Plan1!$N2:$N57, B78)</f>
        <v>42</v>
      </c>
      <c r="C79" s="9">
        <f>COUNTIF(Plan1!$N2:$N57, C78)</f>
        <v>8</v>
      </c>
      <c r="D79" s="9">
        <f>COUNTIF(Plan1!$N2:$N57, D78)</f>
        <v>5</v>
      </c>
      <c r="E79" s="9">
        <f>COUNTIF(Plan1!$N2:$N41, E78)</f>
        <v>0</v>
      </c>
    </row>
    <row r="92" spans="1:5" x14ac:dyDescent="0.25">
      <c r="A92" s="9" t="s">
        <v>118</v>
      </c>
      <c r="B92" t="s">
        <v>277</v>
      </c>
      <c r="C92" t="s">
        <v>75</v>
      </c>
      <c r="D92" t="s">
        <v>329</v>
      </c>
    </row>
    <row r="93" spans="1:5" x14ac:dyDescent="0.25">
      <c r="B93" s="9" t="s">
        <v>14</v>
      </c>
      <c r="C93" s="9" t="s">
        <v>75</v>
      </c>
      <c r="D93" s="14" t="s">
        <v>329</v>
      </c>
      <c r="E93" s="14"/>
    </row>
    <row r="94" spans="1:5" x14ac:dyDescent="0.25">
      <c r="B94" s="9">
        <f>COUNTIF(Plan1!$O2:$O57, B93)</f>
        <v>33</v>
      </c>
      <c r="C94" s="9">
        <f>COUNTIF(Plan1!$O2:$O57, C93)</f>
        <v>19</v>
      </c>
      <c r="D94" s="9">
        <f>COUNTIF(Plan1!$O2:$O57, D93)</f>
        <v>3</v>
      </c>
      <c r="E94" s="14"/>
    </row>
    <row r="108" spans="1:4" x14ac:dyDescent="0.25">
      <c r="A108" s="8" t="s">
        <v>120</v>
      </c>
    </row>
    <row r="109" spans="1:4" x14ac:dyDescent="0.25">
      <c r="B109" s="8" t="s">
        <v>20</v>
      </c>
      <c r="C109" s="8" t="s">
        <v>8</v>
      </c>
      <c r="D109" s="8" t="s">
        <v>121</v>
      </c>
    </row>
    <row r="110" spans="1:4" x14ac:dyDescent="0.25">
      <c r="B110" s="9">
        <f>COUNTIF(Plan1!$S2:$S57,B109)</f>
        <v>35</v>
      </c>
      <c r="C110" s="9">
        <f>COUNTIF(Plan1!$S2:$S57,C109)</f>
        <v>19</v>
      </c>
      <c r="D110" s="9">
        <f>COUNTIF(Plan1!$S2:$S57,D109)</f>
        <v>1</v>
      </c>
    </row>
    <row r="111" spans="1:4" x14ac:dyDescent="0.25">
      <c r="B111" s="45">
        <f>(B110/40)</f>
        <v>0.875</v>
      </c>
      <c r="C111" s="45">
        <f>(C110/40)</f>
        <v>0.47499999999999998</v>
      </c>
      <c r="D111" s="45">
        <f>(D110/40)</f>
        <v>2.5000000000000001E-2</v>
      </c>
    </row>
    <row r="113" spans="1:7" x14ac:dyDescent="0.25">
      <c r="A113" s="8" t="s">
        <v>274</v>
      </c>
    </row>
    <row r="114" spans="1:7" ht="30" x14ac:dyDescent="0.25">
      <c r="B114" s="44" t="s">
        <v>10</v>
      </c>
      <c r="C114" s="44" t="s">
        <v>149</v>
      </c>
      <c r="D114" s="44" t="s">
        <v>207</v>
      </c>
      <c r="E114" s="44" t="s">
        <v>222</v>
      </c>
      <c r="F114" s="55" t="s">
        <v>152</v>
      </c>
      <c r="G114" s="55" t="s">
        <v>303</v>
      </c>
    </row>
    <row r="115" spans="1:7" x14ac:dyDescent="0.25">
      <c r="B115" s="9">
        <f>COUNTIF(Plan1!$P$2:$P$57,B114)</f>
        <v>44</v>
      </c>
      <c r="C115" s="9">
        <f>COUNTIF(Plan1!$P$2:$P$57,C114)</f>
        <v>4</v>
      </c>
      <c r="D115" s="9">
        <f>COUNTIF(Plan1!$P$2:$P$57,D114)</f>
        <v>5</v>
      </c>
      <c r="E115" s="9">
        <f>COUNTIF(Plan1!$P$2:$P$57,E114)</f>
        <v>1</v>
      </c>
      <c r="F115" s="9">
        <f>COUNTIF(Plan1!$P$2:$P$57,F114)</f>
        <v>0</v>
      </c>
      <c r="G115" s="9">
        <f>COUNTIF(Plan1!$P$2:$P$57,G114)</f>
        <v>1</v>
      </c>
    </row>
    <row r="116" spans="1:7" x14ac:dyDescent="0.25">
      <c r="B116" s="45">
        <f t="shared" ref="B116:G116" si="0">(B115/50)</f>
        <v>0.88</v>
      </c>
      <c r="C116" s="45">
        <f t="shared" si="0"/>
        <v>0.08</v>
      </c>
      <c r="D116" s="45">
        <f t="shared" si="0"/>
        <v>0.1</v>
      </c>
      <c r="E116" s="45">
        <f t="shared" si="0"/>
        <v>0.02</v>
      </c>
      <c r="F116" s="45">
        <f t="shared" si="0"/>
        <v>0</v>
      </c>
      <c r="G116" s="45">
        <f t="shared" si="0"/>
        <v>0.02</v>
      </c>
    </row>
    <row r="122" spans="1:7" x14ac:dyDescent="0.25">
      <c r="D122" s="15" t="s">
        <v>117</v>
      </c>
      <c r="E122" s="15" t="s">
        <v>55</v>
      </c>
      <c r="F122" s="16" t="s">
        <v>13</v>
      </c>
    </row>
    <row r="123" spans="1:7" x14ac:dyDescent="0.25">
      <c r="A123" s="8" t="s">
        <v>122</v>
      </c>
      <c r="D123" s="9">
        <f>COUNTIF(Plan1!$T2:$T57, D122)</f>
        <v>1</v>
      </c>
      <c r="E123" s="9">
        <f>COUNTIF(Plan1!$T2:$T57, E122)</f>
        <v>1</v>
      </c>
      <c r="F123" s="9">
        <f>COUNTIF(Plan1!$T2:$T57, F122)</f>
        <v>0</v>
      </c>
    </row>
    <row r="124" spans="1:7" x14ac:dyDescent="0.25">
      <c r="B124" s="15" t="s">
        <v>46</v>
      </c>
      <c r="C124" s="15" t="s">
        <v>34</v>
      </c>
      <c r="D124" s="9" t="s">
        <v>109</v>
      </c>
    </row>
    <row r="125" spans="1:7" x14ac:dyDescent="0.25">
      <c r="B125" s="9">
        <f>COUNTIF(Plan1!$T2:$T57, B124)</f>
        <v>20</v>
      </c>
      <c r="C125" s="9">
        <f>COUNTIF(Plan1!$T2:$T57, C124)</f>
        <v>33</v>
      </c>
      <c r="D125" s="9">
        <f>SUM(D123:F123)</f>
        <v>2</v>
      </c>
    </row>
    <row r="126" spans="1:7" x14ac:dyDescent="0.25">
      <c r="B126" s="46">
        <f>(B125/40)</f>
        <v>0.5</v>
      </c>
      <c r="C126" s="46">
        <f>(C125/40)</f>
        <v>0.82499999999999996</v>
      </c>
      <c r="D126" s="46">
        <f>(D123/40)</f>
        <v>2.5000000000000001E-2</v>
      </c>
      <c r="E126" s="46">
        <f>(E123/40)</f>
        <v>2.5000000000000001E-2</v>
      </c>
      <c r="F126" s="46">
        <f>(F123/40)</f>
        <v>0</v>
      </c>
    </row>
    <row r="146" spans="1:3" x14ac:dyDescent="0.25">
      <c r="A146" t="s">
        <v>123</v>
      </c>
      <c r="B146" t="s">
        <v>145</v>
      </c>
      <c r="C146">
        <v>50</v>
      </c>
    </row>
    <row r="148" spans="1:3" ht="30" x14ac:dyDescent="0.25">
      <c r="A148" s="20" t="s">
        <v>124</v>
      </c>
      <c r="B148" s="21" t="s">
        <v>142</v>
      </c>
      <c r="C148" s="21" t="s">
        <v>144</v>
      </c>
    </row>
    <row r="149" spans="1:3" ht="45" x14ac:dyDescent="0.25">
      <c r="A149" s="25" t="s">
        <v>135</v>
      </c>
      <c r="B149" s="9">
        <f>COUNTIF(Plan1!$B$2:$B$57, A149)</f>
        <v>4</v>
      </c>
      <c r="C149" s="19">
        <f>(B149/$C$146)</f>
        <v>0.08</v>
      </c>
    </row>
    <row r="150" spans="1:3" ht="30" x14ac:dyDescent="0.25">
      <c r="A150" s="25" t="s">
        <v>43</v>
      </c>
      <c r="B150" s="9">
        <f>COUNTIF(Plan1!$B$2:$B$57, A150)</f>
        <v>3</v>
      </c>
      <c r="C150" s="19">
        <f>(B150/$C$146)</f>
        <v>0.06</v>
      </c>
    </row>
    <row r="151" spans="1:3" ht="60" x14ac:dyDescent="0.25">
      <c r="A151" s="25" t="s">
        <v>138</v>
      </c>
      <c r="B151" s="9">
        <f>COUNTIF(Plan1!$B$2:$B$57, A151)</f>
        <v>2</v>
      </c>
      <c r="C151" s="19">
        <f t="shared" ref="C151:C158" si="1">(B151/$C$146)</f>
        <v>0.04</v>
      </c>
    </row>
    <row r="152" spans="1:3" ht="30" x14ac:dyDescent="0.25">
      <c r="A152" s="25" t="s">
        <v>237</v>
      </c>
      <c r="B152" s="9">
        <f>COUNTIF(Plan1!$B$2:$B$57, A152)</f>
        <v>2</v>
      </c>
      <c r="C152" s="19">
        <f t="shared" si="1"/>
        <v>0.04</v>
      </c>
    </row>
    <row r="153" spans="1:3" ht="30" x14ac:dyDescent="0.25">
      <c r="A153" s="25" t="s">
        <v>139</v>
      </c>
      <c r="B153" s="9">
        <f>COUNTIF(Plan1!$B$2:$B$57, A153)</f>
        <v>1</v>
      </c>
      <c r="C153" s="19">
        <f t="shared" si="1"/>
        <v>0.02</v>
      </c>
    </row>
    <row r="154" spans="1:3" ht="30" x14ac:dyDescent="0.25">
      <c r="A154" s="25" t="s">
        <v>126</v>
      </c>
      <c r="B154" s="9">
        <f>COUNTIF(Plan1!$B$2:$B$57, A154)</f>
        <v>1</v>
      </c>
      <c r="C154" s="19">
        <f t="shared" si="1"/>
        <v>0.02</v>
      </c>
    </row>
    <row r="155" spans="1:3" ht="30" x14ac:dyDescent="0.25">
      <c r="A155" s="25" t="s">
        <v>25</v>
      </c>
      <c r="B155" s="9">
        <f>COUNTIF(Plan1!$B$2:$B$57, A155)</f>
        <v>1</v>
      </c>
      <c r="C155" s="19">
        <f t="shared" si="1"/>
        <v>0.02</v>
      </c>
    </row>
    <row r="156" spans="1:3" ht="60" x14ac:dyDescent="0.25">
      <c r="A156" s="25" t="s">
        <v>127</v>
      </c>
      <c r="B156" s="9">
        <f>COUNTIF(Plan1!$B$2:$B$57, A156)</f>
        <v>1</v>
      </c>
      <c r="C156" s="19">
        <f t="shared" si="1"/>
        <v>0.02</v>
      </c>
    </row>
    <row r="157" spans="1:3" ht="30" x14ac:dyDescent="0.25">
      <c r="A157" s="25" t="s">
        <v>128</v>
      </c>
      <c r="B157" s="9">
        <f>COUNTIF(Plan1!$B$2:$B$57, A157)</f>
        <v>1</v>
      </c>
      <c r="C157" s="19">
        <f t="shared" si="1"/>
        <v>0.02</v>
      </c>
    </row>
    <row r="158" spans="1:3" ht="45" x14ac:dyDescent="0.25">
      <c r="A158" s="25" t="s">
        <v>129</v>
      </c>
      <c r="B158" s="9">
        <f>COUNTIF(Plan1!$B$2:$B$57, A158)</f>
        <v>1</v>
      </c>
      <c r="C158" s="19">
        <f t="shared" si="1"/>
        <v>0.02</v>
      </c>
    </row>
    <row r="159" spans="1:3" ht="30" x14ac:dyDescent="0.25">
      <c r="A159" s="25" t="s">
        <v>251</v>
      </c>
      <c r="B159" s="9">
        <f>COUNTIF(Plan1!$B$2:$B$57, A159)</f>
        <v>1</v>
      </c>
      <c r="C159" s="19">
        <f t="shared" ref="C159:C181" si="2">(B159/$C$146)</f>
        <v>0.02</v>
      </c>
    </row>
    <row r="160" spans="1:3" ht="45" x14ac:dyDescent="0.25">
      <c r="A160" s="25" t="s">
        <v>130</v>
      </c>
      <c r="B160" s="9">
        <f>COUNTIF(Plan1!$B$2:$B$57, A160)</f>
        <v>1</v>
      </c>
      <c r="C160" s="19">
        <f t="shared" si="2"/>
        <v>0.02</v>
      </c>
    </row>
    <row r="161" spans="1:4" ht="30" x14ac:dyDescent="0.25">
      <c r="A161" s="25" t="s">
        <v>137</v>
      </c>
      <c r="B161" s="9">
        <f>COUNTIF(Plan1!$B$2:$B$57, A161)</f>
        <v>1</v>
      </c>
      <c r="C161" s="19">
        <f t="shared" si="2"/>
        <v>0.02</v>
      </c>
    </row>
    <row r="162" spans="1:4" ht="30" x14ac:dyDescent="0.25">
      <c r="A162" s="25" t="s">
        <v>140</v>
      </c>
      <c r="B162" s="9">
        <f>COUNTIF(Plan1!$B$2:$B$57, A162)</f>
        <v>2</v>
      </c>
      <c r="C162" s="19">
        <f t="shared" si="2"/>
        <v>0.04</v>
      </c>
    </row>
    <row r="163" spans="1:4" ht="30" x14ac:dyDescent="0.25">
      <c r="A163" s="25" t="s">
        <v>88</v>
      </c>
      <c r="B163" s="9">
        <f>COUNTIF(Plan1!$B$2:$B$57, A163)</f>
        <v>1</v>
      </c>
      <c r="C163" s="19">
        <f t="shared" si="2"/>
        <v>0.02</v>
      </c>
    </row>
    <row r="164" spans="1:4" x14ac:dyDescent="0.25">
      <c r="A164" s="25" t="s">
        <v>143</v>
      </c>
      <c r="B164" s="9">
        <f>COUNTIF(Plan1!$B$2:$B$57, A164)</f>
        <v>1</v>
      </c>
      <c r="C164" s="19">
        <f t="shared" si="2"/>
        <v>0.02</v>
      </c>
    </row>
    <row r="165" spans="1:4" ht="30" x14ac:dyDescent="0.25">
      <c r="A165" s="25" t="s">
        <v>141</v>
      </c>
      <c r="B165" s="9">
        <f>COUNTIF(Plan1!$B$2:$B$57, A165)</f>
        <v>1</v>
      </c>
      <c r="C165" s="19">
        <f t="shared" si="2"/>
        <v>0.02</v>
      </c>
    </row>
    <row r="166" spans="1:4" ht="45" x14ac:dyDescent="0.25">
      <c r="A166" s="25" t="s">
        <v>249</v>
      </c>
      <c r="B166" s="9">
        <f>COUNTIF(Plan1!$B$2:$B$57, A166)</f>
        <v>1</v>
      </c>
      <c r="C166" s="19">
        <f t="shared" si="2"/>
        <v>0.02</v>
      </c>
    </row>
    <row r="167" spans="1:4" x14ac:dyDescent="0.25">
      <c r="A167" s="25" t="s">
        <v>204</v>
      </c>
      <c r="B167" s="9">
        <f>COUNTIF(Plan1!$B$2:$B$57, A167)</f>
        <v>1</v>
      </c>
      <c r="C167" s="19">
        <f t="shared" si="2"/>
        <v>0.02</v>
      </c>
    </row>
    <row r="168" spans="1:4" x14ac:dyDescent="0.25">
      <c r="A168" s="25" t="s">
        <v>236</v>
      </c>
      <c r="B168" s="9">
        <f>COUNTIF(Plan1!$B$2:$B$57, A168)</f>
        <v>1</v>
      </c>
      <c r="C168" s="19">
        <f t="shared" si="2"/>
        <v>0.02</v>
      </c>
    </row>
    <row r="169" spans="1:4" ht="45" x14ac:dyDescent="0.25">
      <c r="A169" s="25" t="s">
        <v>224</v>
      </c>
      <c r="B169" s="9">
        <f>COUNTIF(Plan1!$B$2:$B$57, A169)</f>
        <v>1</v>
      </c>
      <c r="C169" s="19">
        <f t="shared" si="2"/>
        <v>0.02</v>
      </c>
    </row>
    <row r="170" spans="1:4" ht="45" x14ac:dyDescent="0.25">
      <c r="A170" s="25" t="s">
        <v>238</v>
      </c>
      <c r="B170" s="9">
        <f>COUNTIF(Plan1!$B$2:$B$57, A170)</f>
        <v>1</v>
      </c>
      <c r="C170" s="19">
        <f t="shared" si="2"/>
        <v>0.02</v>
      </c>
      <c r="D170" s="14"/>
    </row>
    <row r="171" spans="1:4" ht="30" x14ac:dyDescent="0.25">
      <c r="A171" s="25" t="s">
        <v>239</v>
      </c>
      <c r="B171" s="9">
        <f>COUNTIF(Plan1!$B$2:$B$57, A171)</f>
        <v>1</v>
      </c>
      <c r="C171" s="19">
        <f t="shared" si="2"/>
        <v>0.02</v>
      </c>
      <c r="D171" s="14"/>
    </row>
    <row r="172" spans="1:4" x14ac:dyDescent="0.25">
      <c r="A172" s="25" t="s">
        <v>214</v>
      </c>
      <c r="B172" s="9">
        <f>COUNTIF(Plan1!$B$2:$B$57, A172)</f>
        <v>1</v>
      </c>
      <c r="C172" s="19">
        <f t="shared" si="2"/>
        <v>0.02</v>
      </c>
      <c r="D172" s="14"/>
    </row>
    <row r="173" spans="1:4" ht="45" x14ac:dyDescent="0.25">
      <c r="A173" s="25" t="s">
        <v>240</v>
      </c>
      <c r="B173" s="9">
        <f>COUNTIF(Plan1!$B$2:$B$57, A173)</f>
        <v>1</v>
      </c>
      <c r="C173" s="19">
        <f t="shared" si="2"/>
        <v>0.02</v>
      </c>
      <c r="D173" s="14"/>
    </row>
    <row r="174" spans="1:4" ht="45" x14ac:dyDescent="0.25">
      <c r="A174" s="25" t="s">
        <v>241</v>
      </c>
      <c r="B174" s="9">
        <f>COUNTIF(Plan1!$B$2:$B$57, A174)</f>
        <v>1</v>
      </c>
      <c r="C174" s="19">
        <f t="shared" si="2"/>
        <v>0.02</v>
      </c>
      <c r="D174" s="14"/>
    </row>
    <row r="175" spans="1:4" ht="45" x14ac:dyDescent="0.25">
      <c r="A175" s="25" t="s">
        <v>242</v>
      </c>
      <c r="B175" s="9">
        <f>COUNTIF(Plan1!$B$2:$B$57, A175)</f>
        <v>1</v>
      </c>
      <c r="C175" s="19">
        <f t="shared" si="2"/>
        <v>0.02</v>
      </c>
      <c r="D175" s="14"/>
    </row>
    <row r="176" spans="1:4" ht="30" x14ac:dyDescent="0.25">
      <c r="A176" s="25" t="s">
        <v>195</v>
      </c>
      <c r="B176" s="9">
        <f>COUNTIF(Plan1!$B$2:$B$57, A176)</f>
        <v>1</v>
      </c>
      <c r="C176" s="19">
        <f t="shared" si="2"/>
        <v>0.02</v>
      </c>
      <c r="D176" s="14"/>
    </row>
    <row r="177" spans="1:16" ht="45" x14ac:dyDescent="0.25">
      <c r="A177" s="25" t="s">
        <v>243</v>
      </c>
      <c r="B177" s="9">
        <f>COUNTIF(Plan1!$B$2:$B$57, A177)</f>
        <v>1</v>
      </c>
      <c r="C177" s="19">
        <f t="shared" si="2"/>
        <v>0.02</v>
      </c>
      <c r="D177" s="14"/>
    </row>
    <row r="178" spans="1:16" ht="45" x14ac:dyDescent="0.25">
      <c r="A178" s="25" t="s">
        <v>244</v>
      </c>
      <c r="B178" s="9">
        <f>COUNTIF(Plan1!$B$2:$B$57, A178)</f>
        <v>1</v>
      </c>
      <c r="C178" s="19">
        <f t="shared" si="2"/>
        <v>0.02</v>
      </c>
      <c r="D178" s="14"/>
    </row>
    <row r="179" spans="1:16" ht="45" x14ac:dyDescent="0.25">
      <c r="A179" s="25" t="s">
        <v>245</v>
      </c>
      <c r="B179" s="9">
        <f>COUNTIF(Plan1!$B$2:$B$57, A179)</f>
        <v>1</v>
      </c>
      <c r="C179" s="19">
        <f t="shared" si="2"/>
        <v>0.02</v>
      </c>
      <c r="D179" s="14"/>
    </row>
    <row r="180" spans="1:16" ht="30" x14ac:dyDescent="0.25">
      <c r="A180" s="25" t="s">
        <v>228</v>
      </c>
      <c r="B180" s="9">
        <f>COUNTIF(Plan1!$B$2:$B$57, A180)</f>
        <v>1</v>
      </c>
      <c r="C180" s="19">
        <f t="shared" si="2"/>
        <v>0.02</v>
      </c>
      <c r="D180" s="14"/>
    </row>
    <row r="181" spans="1:16" ht="30" x14ac:dyDescent="0.25">
      <c r="A181" s="25" t="s">
        <v>246</v>
      </c>
      <c r="B181" s="9">
        <f>COUNTIF(Plan1!$B$2:$B$57, A181)</f>
        <v>1</v>
      </c>
      <c r="C181" s="19">
        <f t="shared" si="2"/>
        <v>0.02</v>
      </c>
      <c r="D181" s="22"/>
      <c r="G181" s="22"/>
      <c r="H181" s="3"/>
      <c r="I181" s="22"/>
      <c r="J181" s="22"/>
      <c r="K181" s="22"/>
      <c r="L181" s="22"/>
      <c r="M181" s="22"/>
    </row>
    <row r="184" spans="1:16" ht="18" customHeight="1" x14ac:dyDescent="0.25">
      <c r="A184" s="27">
        <v>2003</v>
      </c>
      <c r="B184" s="27">
        <v>2004</v>
      </c>
      <c r="C184" s="31">
        <v>2005</v>
      </c>
      <c r="D184" s="31">
        <v>2006</v>
      </c>
      <c r="E184" s="31">
        <v>2007</v>
      </c>
      <c r="F184" s="31">
        <v>2008</v>
      </c>
      <c r="G184" s="27">
        <v>2009</v>
      </c>
      <c r="H184" s="31">
        <v>2010</v>
      </c>
      <c r="I184" s="31">
        <v>2011</v>
      </c>
      <c r="J184" s="31">
        <v>2012</v>
      </c>
      <c r="K184" s="31">
        <v>2013</v>
      </c>
      <c r="L184" s="31">
        <v>2014</v>
      </c>
      <c r="M184" s="50">
        <v>2015</v>
      </c>
      <c r="N184" s="50">
        <v>2016</v>
      </c>
      <c r="O184" s="50">
        <v>2017</v>
      </c>
      <c r="P184" s="50">
        <v>2018</v>
      </c>
    </row>
    <row r="185" spans="1:16" ht="18" customHeight="1" x14ac:dyDescent="0.25">
      <c r="A185" s="26">
        <f>COUNTIF(Plan1!$D$2:$D$57,A$184)</f>
        <v>1</v>
      </c>
      <c r="B185" s="26">
        <f>COUNTIF(Plan1!$D$2:$D$57,B$184)</f>
        <v>1</v>
      </c>
      <c r="C185" s="26">
        <f>COUNTIF(Plan1!$D$2:$D$57,C$184)</f>
        <v>3</v>
      </c>
      <c r="D185" s="26">
        <f>COUNTIF(Plan1!$D$2:$D$57,D$184)</f>
        <v>3</v>
      </c>
      <c r="E185" s="26">
        <f>COUNTIF(Plan1!$D$2:$D$57,E$184)</f>
        <v>4</v>
      </c>
      <c r="F185" s="26">
        <f>COUNTIF(Plan1!$D$2:$D$57,F$184)</f>
        <v>7</v>
      </c>
      <c r="G185" s="26">
        <f>COUNTIF(Plan1!$D$2:$D$57,G$184)</f>
        <v>4</v>
      </c>
      <c r="H185" s="26">
        <f>COUNTIF(Plan1!$D$2:$D$57,H$184)</f>
        <v>4</v>
      </c>
      <c r="I185" s="26">
        <f>COUNTIF(Plan1!$D$2:$D$57,I$184)</f>
        <v>9</v>
      </c>
      <c r="J185" s="26">
        <f>COUNTIF(Plan1!$D$2:$D$57,J$184)</f>
        <v>4</v>
      </c>
      <c r="K185" s="26">
        <f>COUNTIF(Plan1!$D$2:$D$57,K$184)</f>
        <v>3</v>
      </c>
      <c r="L185" s="26">
        <f>COUNTIF(Plan1!$D$2:$D$57,L$184)</f>
        <v>7</v>
      </c>
      <c r="M185" s="26">
        <f>COUNTIF(Plan1!$D$2:$D$57,M$184)</f>
        <v>0</v>
      </c>
      <c r="N185" s="26">
        <f>COUNTIF(Plan1!$D$2:$D$57,N$184)</f>
        <v>1</v>
      </c>
      <c r="O185" s="26">
        <f>COUNTIF(Plan1!$D$2:$D$57,O$184)</f>
        <v>4</v>
      </c>
      <c r="P185" s="26">
        <f>COUNTIF(Plan1!$D$2:$D$57,P$184)</f>
        <v>0</v>
      </c>
    </row>
    <row r="187" spans="1:16" x14ac:dyDescent="0.25">
      <c r="A187" t="s">
        <v>108</v>
      </c>
      <c r="B187" s="14">
        <v>50</v>
      </c>
      <c r="C187" s="14"/>
      <c r="H187" t="s">
        <v>108</v>
      </c>
      <c r="I187" s="30">
        <f>SUM(A185:P185)</f>
        <v>55</v>
      </c>
    </row>
    <row r="188" spans="1:16" ht="30" x14ac:dyDescent="0.25">
      <c r="A188" s="21" t="s">
        <v>147</v>
      </c>
      <c r="B188" s="21" t="s">
        <v>148</v>
      </c>
      <c r="C188" s="21" t="s">
        <v>144</v>
      </c>
    </row>
    <row r="189" spans="1:16" x14ac:dyDescent="0.25">
      <c r="A189" s="3" t="s">
        <v>172</v>
      </c>
      <c r="B189" s="9">
        <f>COUNTIF(Plan1!$F$2:$F$54, A189)</f>
        <v>4</v>
      </c>
      <c r="C189" s="17">
        <f t="shared" ref="C189:C226" si="3">(B189/$B$187)</f>
        <v>0.08</v>
      </c>
    </row>
    <row r="190" spans="1:16" x14ac:dyDescent="0.25">
      <c r="A190" s="3" t="s">
        <v>101</v>
      </c>
      <c r="B190" s="9">
        <f>COUNTIF(Plan1!$F$2:$F$54, A190)</f>
        <v>3</v>
      </c>
      <c r="C190" s="17">
        <f t="shared" si="3"/>
        <v>0.06</v>
      </c>
      <c r="E190" s="3"/>
    </row>
    <row r="191" spans="1:16" x14ac:dyDescent="0.25">
      <c r="A191" s="3" t="s">
        <v>36</v>
      </c>
      <c r="B191" s="9">
        <f>COUNTIF(Plan1!$F$2:$F$54, A191)</f>
        <v>1</v>
      </c>
      <c r="C191" s="17">
        <f t="shared" si="3"/>
        <v>0.02</v>
      </c>
      <c r="H191" s="14"/>
      <c r="I191" s="14"/>
      <c r="J191" s="14"/>
    </row>
    <row r="192" spans="1:16" x14ac:dyDescent="0.25">
      <c r="A192" s="3" t="s">
        <v>177</v>
      </c>
      <c r="B192" s="9">
        <f>COUNTIF(Plan1!$F$2:$F$54, A192)</f>
        <v>2</v>
      </c>
      <c r="C192" s="17">
        <f t="shared" si="3"/>
        <v>0.04</v>
      </c>
      <c r="H192" s="32"/>
      <c r="I192" s="14"/>
      <c r="J192" s="14"/>
    </row>
    <row r="193" spans="1:16" ht="14.1" customHeight="1" x14ac:dyDescent="0.25">
      <c r="A193" s="3" t="s">
        <v>82</v>
      </c>
      <c r="B193" s="9">
        <f>COUNTIF(Plan1!$F$2:$F$54, A193)</f>
        <v>2</v>
      </c>
      <c r="C193" s="17">
        <f t="shared" si="3"/>
        <v>0.04</v>
      </c>
      <c r="H193" s="32"/>
      <c r="I193" s="14"/>
      <c r="J193" s="14"/>
    </row>
    <row r="194" spans="1:16" x14ac:dyDescent="0.25">
      <c r="A194" s="3" t="s">
        <v>19</v>
      </c>
      <c r="B194" s="9">
        <f>COUNTIF(Plan1!$F$2:$F$54, A194)</f>
        <v>2</v>
      </c>
      <c r="C194" s="17">
        <f t="shared" si="3"/>
        <v>0.04</v>
      </c>
      <c r="H194" s="32"/>
      <c r="I194" s="14"/>
      <c r="J194" s="14"/>
    </row>
    <row r="195" spans="1:16" x14ac:dyDescent="0.25">
      <c r="A195" s="3" t="s">
        <v>132</v>
      </c>
      <c r="B195" s="9">
        <f>COUNTIF(Plan1!$F$2:$F$54, A195)</f>
        <v>2</v>
      </c>
      <c r="C195" s="17">
        <f t="shared" si="3"/>
        <v>0.04</v>
      </c>
      <c r="H195" s="32"/>
      <c r="I195" s="14"/>
      <c r="J195" s="14"/>
    </row>
    <row r="196" spans="1:16" x14ac:dyDescent="0.25">
      <c r="A196" s="3" t="s">
        <v>61</v>
      </c>
      <c r="B196" s="9">
        <f>COUNTIF(Plan1!$F$2:$F$54, A196)</f>
        <v>2</v>
      </c>
      <c r="C196" s="17">
        <f t="shared" si="3"/>
        <v>0.04</v>
      </c>
      <c r="H196" s="32"/>
      <c r="I196" s="14"/>
      <c r="J196" s="14"/>
    </row>
    <row r="197" spans="1:16" x14ac:dyDescent="0.25">
      <c r="A197" s="3" t="s">
        <v>77</v>
      </c>
      <c r="B197" s="9">
        <f>COUNTIF(Plan1!$F$2:$F$54, A197)</f>
        <v>2</v>
      </c>
      <c r="C197" s="17">
        <f t="shared" si="3"/>
        <v>0.04</v>
      </c>
      <c r="H197" s="32"/>
      <c r="I197" s="14"/>
      <c r="J197" s="14"/>
    </row>
    <row r="198" spans="1:16" ht="15" customHeight="1" x14ac:dyDescent="0.25">
      <c r="A198" s="3" t="s">
        <v>201</v>
      </c>
      <c r="B198" s="9">
        <f>COUNTIF(Plan1!$F$2:$F$54, A198)</f>
        <v>2</v>
      </c>
      <c r="C198" s="17">
        <f t="shared" si="3"/>
        <v>0.04</v>
      </c>
      <c r="H198" s="32"/>
      <c r="I198" s="14"/>
      <c r="J198" s="14"/>
    </row>
    <row r="199" spans="1:16" x14ac:dyDescent="0.25">
      <c r="A199" s="3" t="s">
        <v>72</v>
      </c>
      <c r="B199" s="9">
        <f>COUNTIF(Plan1!$F$2:$F$54, A199)</f>
        <v>1</v>
      </c>
      <c r="C199" s="17">
        <f t="shared" si="3"/>
        <v>0.02</v>
      </c>
      <c r="H199" s="32"/>
      <c r="I199" s="14"/>
      <c r="J199" s="14"/>
    </row>
    <row r="200" spans="1:16" x14ac:dyDescent="0.25">
      <c r="A200" s="3" t="s">
        <v>26</v>
      </c>
      <c r="B200" s="9">
        <f>COUNTIF(Plan1!$F$2:$F$54, A200)</f>
        <v>1</v>
      </c>
      <c r="C200" s="17">
        <f t="shared" si="3"/>
        <v>0.02</v>
      </c>
      <c r="H200" s="32"/>
      <c r="I200" s="14"/>
      <c r="J200" s="14"/>
    </row>
    <row r="201" spans="1:16" x14ac:dyDescent="0.25">
      <c r="A201" s="3" t="s">
        <v>146</v>
      </c>
      <c r="B201" s="9">
        <f>COUNTIF(Plan1!$F$2:$F$54, A201)</f>
        <v>1</v>
      </c>
      <c r="C201" s="17">
        <f t="shared" si="3"/>
        <v>0.02</v>
      </c>
      <c r="H201" s="32"/>
      <c r="I201" s="14"/>
      <c r="J201" s="14"/>
    </row>
    <row r="202" spans="1:16" ht="14.1" customHeight="1" x14ac:dyDescent="0.25">
      <c r="A202" s="3" t="s">
        <v>289</v>
      </c>
      <c r="B202" s="9">
        <f>COUNTIF(Plan1!$F$2:$F$54, A202)</f>
        <v>1</v>
      </c>
      <c r="C202" s="17">
        <f t="shared" si="3"/>
        <v>0.02</v>
      </c>
      <c r="H202" s="32"/>
      <c r="O202" s="14"/>
      <c r="P202" s="14"/>
    </row>
    <row r="203" spans="1:16" ht="14.1" customHeight="1" x14ac:dyDescent="0.25">
      <c r="A203" s="3" t="s">
        <v>133</v>
      </c>
      <c r="B203" s="9">
        <f>COUNTIF(Plan1!$F$2:$F$54, A203)</f>
        <v>1</v>
      </c>
      <c r="C203" s="17">
        <f t="shared" si="3"/>
        <v>0.02</v>
      </c>
      <c r="H203" s="32"/>
      <c r="I203" s="14"/>
      <c r="J203" s="14"/>
      <c r="O203" s="14"/>
      <c r="P203" s="14"/>
    </row>
    <row r="204" spans="1:16" x14ac:dyDescent="0.25">
      <c r="A204" s="3" t="s">
        <v>247</v>
      </c>
      <c r="B204" s="9">
        <f>COUNTIF(Plan1!$F$2:$F$54, A204)</f>
        <v>1</v>
      </c>
      <c r="C204" s="17">
        <f t="shared" si="3"/>
        <v>0.02</v>
      </c>
      <c r="H204" s="32"/>
      <c r="I204" s="14"/>
      <c r="J204" s="14"/>
      <c r="O204" s="33"/>
      <c r="P204" s="14"/>
    </row>
    <row r="205" spans="1:16" x14ac:dyDescent="0.25">
      <c r="A205" s="3" t="s">
        <v>175</v>
      </c>
      <c r="B205" s="9">
        <f>COUNTIF(Plan1!$F$2:$F$54, A205)</f>
        <v>1</v>
      </c>
      <c r="C205" s="17">
        <f t="shared" si="3"/>
        <v>0.02</v>
      </c>
      <c r="H205" s="32"/>
      <c r="I205" s="14"/>
      <c r="J205" s="14"/>
      <c r="O205" s="33"/>
      <c r="P205" s="14"/>
    </row>
    <row r="206" spans="1:16" x14ac:dyDescent="0.25">
      <c r="A206" s="3" t="s">
        <v>315</v>
      </c>
      <c r="B206" s="9">
        <f>COUNTIF(Plan1!$F$2:$F$54, A206)</f>
        <v>1</v>
      </c>
      <c r="C206" s="17">
        <f t="shared" si="3"/>
        <v>0.02</v>
      </c>
      <c r="H206" s="32"/>
      <c r="I206" s="14"/>
      <c r="J206" s="14"/>
      <c r="O206" s="33"/>
      <c r="P206" s="14"/>
    </row>
    <row r="207" spans="1:16" x14ac:dyDescent="0.25">
      <c r="A207" s="3" t="s">
        <v>232</v>
      </c>
      <c r="B207" s="9">
        <f>COUNTIF(Plan1!$F$2:$F$54, A207)</f>
        <v>1</v>
      </c>
      <c r="C207" s="17">
        <f t="shared" si="3"/>
        <v>0.02</v>
      </c>
      <c r="H207" s="32"/>
      <c r="I207" s="14"/>
      <c r="J207" s="14"/>
      <c r="O207" s="33"/>
      <c r="P207" s="14"/>
    </row>
    <row r="208" spans="1:16" x14ac:dyDescent="0.25">
      <c r="A208" s="3" t="s">
        <v>97</v>
      </c>
      <c r="B208" s="9">
        <f>COUNTIF(Plan1!$F$2:$F$54, A208)</f>
        <v>1</v>
      </c>
      <c r="C208" s="17">
        <f t="shared" si="3"/>
        <v>0.02</v>
      </c>
      <c r="H208" s="32"/>
      <c r="I208" s="14"/>
      <c r="J208" s="14"/>
      <c r="O208" s="33"/>
      <c r="P208" s="14"/>
    </row>
    <row r="209" spans="1:16" x14ac:dyDescent="0.25">
      <c r="A209" s="3" t="s">
        <v>285</v>
      </c>
      <c r="B209" s="9">
        <f>COUNTIF(Plan1!$F$2:$F$54, A209)</f>
        <v>1</v>
      </c>
      <c r="C209" s="17">
        <f t="shared" si="3"/>
        <v>0.02</v>
      </c>
      <c r="H209" s="14"/>
      <c r="I209" s="14"/>
      <c r="J209" s="14"/>
      <c r="O209" s="33"/>
      <c r="P209" s="14"/>
    </row>
    <row r="210" spans="1:16" x14ac:dyDescent="0.25">
      <c r="A210" s="3" t="s">
        <v>190</v>
      </c>
      <c r="B210" s="9">
        <f>COUNTIF(Plan1!$F$2:$F$54, A210)</f>
        <v>1</v>
      </c>
      <c r="C210" s="17">
        <f t="shared" si="3"/>
        <v>0.02</v>
      </c>
      <c r="H210" s="14"/>
      <c r="I210" s="14"/>
      <c r="J210" s="14"/>
      <c r="O210" s="33"/>
      <c r="P210" s="14"/>
    </row>
    <row r="211" spans="1:16" x14ac:dyDescent="0.25">
      <c r="A211" s="3" t="s">
        <v>193</v>
      </c>
      <c r="B211" s="9">
        <f>COUNTIF(Plan1!$F$2:$F$54, A211)</f>
        <v>1</v>
      </c>
      <c r="C211" s="17">
        <f t="shared" si="3"/>
        <v>0.02</v>
      </c>
      <c r="O211" s="33"/>
      <c r="P211" s="14"/>
    </row>
    <row r="212" spans="1:16" x14ac:dyDescent="0.25">
      <c r="A212" s="3" t="s">
        <v>298</v>
      </c>
      <c r="B212" s="9">
        <f>COUNTIF(Plan1!$F$2:$F$54, A212)</f>
        <v>1</v>
      </c>
      <c r="C212" s="17">
        <f t="shared" si="3"/>
        <v>0.02</v>
      </c>
      <c r="N212" s="14"/>
      <c r="O212" s="33"/>
      <c r="P212" s="14"/>
    </row>
    <row r="213" spans="1:16" x14ac:dyDescent="0.25">
      <c r="A213" s="3" t="s">
        <v>302</v>
      </c>
      <c r="B213" s="9">
        <f>COUNTIF(Plan1!$F$2:$F$54, A213)</f>
        <v>1</v>
      </c>
      <c r="C213" s="17">
        <f t="shared" si="3"/>
        <v>0.02</v>
      </c>
      <c r="N213" s="14"/>
      <c r="O213" s="14"/>
      <c r="P213" s="14"/>
    </row>
    <row r="214" spans="1:16" x14ac:dyDescent="0.25">
      <c r="A214" s="3" t="s">
        <v>308</v>
      </c>
      <c r="B214" s="9">
        <f>COUNTIF(Plan1!$F$2:$F$54, A214)</f>
        <v>1</v>
      </c>
      <c r="C214" s="17">
        <f t="shared" si="3"/>
        <v>0.02</v>
      </c>
      <c r="N214" s="14"/>
      <c r="O214" s="14"/>
      <c r="P214" s="14"/>
    </row>
    <row r="215" spans="1:16" x14ac:dyDescent="0.25">
      <c r="A215" s="3" t="s">
        <v>5</v>
      </c>
      <c r="B215" s="9">
        <f>COUNTIF(Plan1!$F$2:$F$54, A215)</f>
        <v>1</v>
      </c>
      <c r="C215" s="17">
        <f t="shared" si="3"/>
        <v>0.02</v>
      </c>
      <c r="N215" s="14"/>
      <c r="O215" s="14"/>
      <c r="P215" s="14"/>
    </row>
    <row r="216" spans="1:16" x14ac:dyDescent="0.25">
      <c r="A216" s="3" t="s">
        <v>131</v>
      </c>
      <c r="B216" s="9">
        <f>COUNTIF(Plan1!$F$2:$F$54, A216)</f>
        <v>1</v>
      </c>
      <c r="C216" s="17">
        <f t="shared" si="3"/>
        <v>0.02</v>
      </c>
      <c r="N216" s="14"/>
      <c r="O216" s="14"/>
      <c r="P216" s="14"/>
    </row>
    <row r="217" spans="1:16" x14ac:dyDescent="0.25">
      <c r="A217" s="3" t="s">
        <v>212</v>
      </c>
      <c r="B217" s="9">
        <f>COUNTIF(Plan1!$F$2:$F$54, A217)</f>
        <v>1</v>
      </c>
      <c r="C217" s="17">
        <f t="shared" si="3"/>
        <v>0.02</v>
      </c>
    </row>
    <row r="218" spans="1:16" x14ac:dyDescent="0.25">
      <c r="A218" s="3" t="s">
        <v>252</v>
      </c>
      <c r="B218" s="9">
        <f>COUNTIF(Plan1!$F$2:$F$54, A218)</f>
        <v>1</v>
      </c>
      <c r="C218" s="17">
        <f t="shared" si="3"/>
        <v>0.02</v>
      </c>
    </row>
    <row r="219" spans="1:16" x14ac:dyDescent="0.25">
      <c r="A219" s="3" t="s">
        <v>134</v>
      </c>
      <c r="B219" s="9">
        <f>COUNTIF(Plan1!$F$2:$F$54, A219)</f>
        <v>1</v>
      </c>
      <c r="C219" s="17">
        <f t="shared" si="3"/>
        <v>0.02</v>
      </c>
    </row>
    <row r="220" spans="1:16" x14ac:dyDescent="0.25">
      <c r="A220" s="3" t="s">
        <v>57</v>
      </c>
      <c r="B220" s="9">
        <f>COUNTIF(Plan1!$F$2:$F$54, A220)</f>
        <v>1</v>
      </c>
      <c r="C220" s="17">
        <f t="shared" si="3"/>
        <v>0.02</v>
      </c>
    </row>
    <row r="221" spans="1:16" x14ac:dyDescent="0.25">
      <c r="A221" s="3" t="s">
        <v>199</v>
      </c>
      <c r="B221" s="9">
        <f>COUNTIF(Plan1!$F$2:$F$54, A221)</f>
        <v>1</v>
      </c>
      <c r="C221" s="17">
        <f t="shared" si="3"/>
        <v>0.02</v>
      </c>
    </row>
    <row r="222" spans="1:16" ht="12.95" customHeight="1" x14ac:dyDescent="0.25">
      <c r="A222" s="3" t="s">
        <v>90</v>
      </c>
      <c r="B222" s="9">
        <f>COUNTIF(Plan1!$F$2:$F$54, A222)</f>
        <v>1</v>
      </c>
      <c r="C222" s="17">
        <f t="shared" si="3"/>
        <v>0.02</v>
      </c>
    </row>
    <row r="223" spans="1:16" x14ac:dyDescent="0.25">
      <c r="A223" s="3" t="s">
        <v>168</v>
      </c>
      <c r="B223" s="9">
        <f>COUNTIF(Plan1!$F$2:$F$54, A223)</f>
        <v>1</v>
      </c>
      <c r="C223" s="17">
        <f t="shared" si="3"/>
        <v>0.02</v>
      </c>
      <c r="K223" t="s">
        <v>150</v>
      </c>
    </row>
    <row r="224" spans="1:16" x14ac:dyDescent="0.25">
      <c r="A224" s="3" t="s">
        <v>226</v>
      </c>
      <c r="B224" s="9">
        <f>COUNTIF(Plan1!$F$2:$F$54, A224)</f>
        <v>1</v>
      </c>
      <c r="C224" s="17">
        <f t="shared" si="3"/>
        <v>0.02</v>
      </c>
    </row>
    <row r="225" spans="1:28" ht="45" x14ac:dyDescent="0.25">
      <c r="A225" s="3" t="s">
        <v>182</v>
      </c>
      <c r="B225" s="9">
        <f>COUNTIF(Plan1!$F$2:$F$54, A225)</f>
        <v>1</v>
      </c>
      <c r="C225" s="17">
        <f t="shared" si="3"/>
        <v>0.02</v>
      </c>
      <c r="E225" s="3"/>
      <c r="K225" s="21" t="s">
        <v>222</v>
      </c>
      <c r="L225" s="21" t="s">
        <v>152</v>
      </c>
      <c r="M225" s="21" t="s">
        <v>207</v>
      </c>
      <c r="N225" s="21" t="s">
        <v>303</v>
      </c>
      <c r="O225" s="21" t="s">
        <v>10</v>
      </c>
      <c r="P225" s="21" t="s">
        <v>149</v>
      </c>
      <c r="R225" s="21" t="s">
        <v>11</v>
      </c>
      <c r="S225" s="21" t="s">
        <v>18</v>
      </c>
      <c r="T225" s="21" t="s">
        <v>30</v>
      </c>
      <c r="U225" s="21" t="s">
        <v>33</v>
      </c>
      <c r="V225" s="21" t="s">
        <v>37</v>
      </c>
      <c r="W225" s="21" t="s">
        <v>54</v>
      </c>
      <c r="X225" s="43" t="s">
        <v>183</v>
      </c>
      <c r="Y225" s="21" t="s">
        <v>62</v>
      </c>
      <c r="Z225" s="21" t="s">
        <v>78</v>
      </c>
      <c r="AA225" s="21" t="s">
        <v>86</v>
      </c>
      <c r="AB225" s="21" t="s">
        <v>106</v>
      </c>
    </row>
    <row r="226" spans="1:28" x14ac:dyDescent="0.25">
      <c r="A226" s="3" t="s">
        <v>197</v>
      </c>
      <c r="B226" s="9">
        <f>COUNTIF(Plan1!$F$2:$F$54, A226)</f>
        <v>1</v>
      </c>
      <c r="C226" s="17">
        <f t="shared" si="3"/>
        <v>0.02</v>
      </c>
      <c r="E226" s="3"/>
      <c r="K226" s="9">
        <f>COUNTIFS(Plan1!$D$2:$D$54,$Q226,Plan1!$P$2:$P$54,K$225)</f>
        <v>0</v>
      </c>
      <c r="L226" s="9">
        <f>COUNTIFS(Plan1!$D$2:$D$54,$Q226,Plan1!$P$2:$P$54,L$225)</f>
        <v>0</v>
      </c>
      <c r="M226" s="9">
        <f>COUNTIFS(Plan1!$D$2:$D$54,$Q226,Plan1!$P$2:$P$54,M$225)</f>
        <v>1</v>
      </c>
      <c r="N226" s="9">
        <f>COUNTIFS(Plan1!$D$2:$D$54,$Q226,Plan1!$P$2:$P$54,N$225)</f>
        <v>0</v>
      </c>
      <c r="O226" s="9">
        <f>COUNTIFS(Plan1!$D$2:$D$54,$Q226,Plan1!$P$2:$P$54,O$225)</f>
        <v>0</v>
      </c>
      <c r="P226" s="9">
        <f>COUNTIFS(Plan1!$D$2:$D$54,$Q226,Plan1!$P$2:$P$54,P$225)</f>
        <v>0</v>
      </c>
      <c r="Q226" s="21">
        <v>2003</v>
      </c>
      <c r="R226" s="18">
        <f>COUNTIFS(Plan1!$D$2:$D$54,$Q226,Plan1!$K$2:$K$54,R$225)</f>
        <v>0</v>
      </c>
      <c r="S226" s="18">
        <f>COUNTIFS(Plan1!$D$2:$D$54,$Q226,Plan1!$K$2:$K$54,S$225)</f>
        <v>0</v>
      </c>
      <c r="T226" s="18">
        <f>COUNTIFS(Plan1!$D$2:$D$54,$Q226,Plan1!$K$2:$K$54,T$225)</f>
        <v>0</v>
      </c>
      <c r="U226" s="18">
        <f>COUNTIFS(Plan1!$D$2:$D$54,$Q226,Plan1!$K$2:$K$54,U$225)</f>
        <v>0</v>
      </c>
      <c r="V226" s="18">
        <f>COUNTIFS(Plan1!$D$2:$D$54,$Q226,Plan1!$K$2:$K$54,V$225)</f>
        <v>0</v>
      </c>
      <c r="W226" s="18">
        <f>COUNTIFS(Plan1!$D$2:$D$54,$Q226,Plan1!$K$2:$K$54,W$225)</f>
        <v>0</v>
      </c>
      <c r="X226" s="18">
        <f>COUNTIFS(Plan1!$D$2:$D$54,$Q226,Plan1!$K$2:$K$54,X$225)</f>
        <v>0</v>
      </c>
      <c r="Y226" s="18">
        <f>COUNTIFS(Plan1!$D$2:$D$54,$Q226,Plan1!$K$2:$K$54,Y$225)</f>
        <v>0</v>
      </c>
      <c r="Z226" s="18">
        <f>COUNTIFS(Plan1!$D$2:$D$54,$Q226,Plan1!$K$2:$K$54,Z$225)</f>
        <v>0</v>
      </c>
      <c r="AA226" s="18">
        <f>COUNTIFS(Plan1!$D$2:$D$54,$Q226,Plan1!$K$2:$K$54,AA$225)</f>
        <v>0</v>
      </c>
      <c r="AB226" s="18">
        <f>COUNTIFS(Plan1!$D$2:$D$54,$Q226,Plan1!$K$2:$K$54,AB$225)</f>
        <v>1</v>
      </c>
    </row>
    <row r="227" spans="1:28" x14ac:dyDescent="0.25">
      <c r="E227" s="3"/>
      <c r="K227" s="9">
        <f>COUNTIFS(Plan1!$D$2:$D$54,$Q227,Plan1!$P$2:$P$54,K$225)</f>
        <v>0</v>
      </c>
      <c r="L227" s="9">
        <f>COUNTIFS(Plan1!$D$2:$D$54,$Q227,Plan1!$P$2:$P$54,L$225)</f>
        <v>0</v>
      </c>
      <c r="M227" s="9">
        <f>COUNTIFS(Plan1!$D$2:$D$54,$Q227,Plan1!$P$2:$P$54,M$225)</f>
        <v>0</v>
      </c>
      <c r="N227" s="9">
        <f>COUNTIFS(Plan1!$D$2:$D$54,$Q227,Plan1!$P$2:$P$54,N$225)</f>
        <v>0</v>
      </c>
      <c r="O227" s="9">
        <f>COUNTIFS(Plan1!$D$2:$D$54,$Q227,Plan1!$P$2:$P$54,O$225)</f>
        <v>1</v>
      </c>
      <c r="P227" s="9">
        <f>COUNTIFS(Plan1!$D$2:$D$54,$Q227,Plan1!$P$2:$P$54,P$225)</f>
        <v>0</v>
      </c>
      <c r="Q227" s="21">
        <v>2004</v>
      </c>
      <c r="R227" s="18">
        <f>COUNTIFS(Plan1!$D$2:$D$54,$Q227,Plan1!$K$2:$K$54,R$225)</f>
        <v>0</v>
      </c>
      <c r="S227" s="18">
        <f>COUNTIFS(Plan1!$D$2:$D$54,$Q227,Plan1!$K$2:$K$54,S$225)</f>
        <v>0</v>
      </c>
      <c r="T227" s="18">
        <f>COUNTIFS(Plan1!$D$2:$D$54,$Q227,Plan1!$K$2:$K$54,T$225)</f>
        <v>0</v>
      </c>
      <c r="U227" s="18">
        <f>COUNTIFS(Plan1!$D$2:$D$54,$Q227,Plan1!$K$2:$K$54,U$225)</f>
        <v>0</v>
      </c>
      <c r="V227" s="18">
        <f>COUNTIFS(Plan1!$D$2:$D$54,$Q227,Plan1!$K$2:$K$54,V$225)</f>
        <v>0</v>
      </c>
      <c r="W227" s="18">
        <f>COUNTIFS(Plan1!$D$2:$D$54,$Q227,Plan1!$K$2:$K$54,W$225)</f>
        <v>0</v>
      </c>
      <c r="X227" s="18">
        <f>COUNTIFS(Plan1!$D$2:$D$54,$Q227,Plan1!$K$2:$K$54,X$225)</f>
        <v>1</v>
      </c>
      <c r="Y227" s="18">
        <f>COUNTIFS(Plan1!$D$2:$D$54,$Q227,Plan1!$K$2:$K$54,Y$225)</f>
        <v>0</v>
      </c>
      <c r="Z227" s="18">
        <f>COUNTIFS(Plan1!$D$2:$D$54,$Q227,Plan1!$K$2:$K$54,Z$225)</f>
        <v>0</v>
      </c>
      <c r="AA227" s="18">
        <f>COUNTIFS(Plan1!$D$2:$D$54,$Q227,Plan1!$K$2:$K$54,AA$225)</f>
        <v>0</v>
      </c>
      <c r="AB227" s="18">
        <f>COUNTIFS(Plan1!$D$2:$D$54,$Q227,Plan1!$K$2:$K$54,AB$225)</f>
        <v>0</v>
      </c>
    </row>
    <row r="228" spans="1:28" x14ac:dyDescent="0.25">
      <c r="K228" s="9">
        <f>COUNTIFS(Plan1!$D$2:$D$54,$Q228,Plan1!$P$2:$P$54,K$225)</f>
        <v>0</v>
      </c>
      <c r="L228" s="9">
        <f>COUNTIFS(Plan1!$D$2:$D$54,$Q228,Plan1!$P$2:$P$54,L$225)</f>
        <v>0</v>
      </c>
      <c r="M228" s="9">
        <f>COUNTIFS(Plan1!$D$2:$D$54,$Q228,Plan1!$P$2:$P$54,M$225)</f>
        <v>0</v>
      </c>
      <c r="N228" s="9">
        <f>COUNTIFS(Plan1!$D$2:$D$54,$Q228,Plan1!$P$2:$P$54,N$225)</f>
        <v>0</v>
      </c>
      <c r="O228" s="9">
        <f>COUNTIFS(Plan1!$D$2:$D$54,$Q228,Plan1!$P$2:$P$54,O$225)</f>
        <v>3</v>
      </c>
      <c r="P228" s="9">
        <f>COUNTIFS(Plan1!$D$2:$D$54,$Q228,Plan1!$P$2:$P$54,P$225)</f>
        <v>0</v>
      </c>
      <c r="Q228" s="53">
        <v>2005</v>
      </c>
      <c r="R228" s="18">
        <f>COUNTIFS(Plan1!$D$2:$D$54,$Q228,Plan1!$K$2:$K$54,R$225)</f>
        <v>0</v>
      </c>
      <c r="S228" s="18">
        <f>COUNTIFS(Plan1!$D$2:$D$54,$Q228,Plan1!$K$2:$K$54,S$225)</f>
        <v>1</v>
      </c>
      <c r="T228" s="18">
        <f>COUNTIFS(Plan1!$D$2:$D$54,$Q228,Plan1!$K$2:$K$54,T$225)</f>
        <v>0</v>
      </c>
      <c r="U228" s="18">
        <f>COUNTIFS(Plan1!$D$2:$D$54,$Q228,Plan1!$K$2:$K$54,U$225)</f>
        <v>0</v>
      </c>
      <c r="V228" s="18">
        <f>COUNTIFS(Plan1!$D$2:$D$54,$Q228,Plan1!$K$2:$K$54,V$225)</f>
        <v>1</v>
      </c>
      <c r="W228" s="18">
        <f>COUNTIFS(Plan1!$D$2:$D$54,$Q228,Plan1!$K$2:$K$54,W$225)</f>
        <v>0</v>
      </c>
      <c r="X228" s="18">
        <f>COUNTIFS(Plan1!$D$2:$D$54,$Q228,Plan1!$K$2:$K$54,X$225)</f>
        <v>0</v>
      </c>
      <c r="Y228" s="18">
        <f>COUNTIFS(Plan1!$D$2:$D$54,$Q228,Plan1!$K$2:$K$54,Y$225)</f>
        <v>0</v>
      </c>
      <c r="Z228" s="18">
        <f>COUNTIFS(Plan1!$D$2:$D$54,$Q228,Plan1!$K$2:$K$54,Z$225)</f>
        <v>0</v>
      </c>
      <c r="AA228" s="18">
        <f>COUNTIFS(Plan1!$D$2:$D$54,$Q228,Plan1!$K$2:$K$54,AA$225)</f>
        <v>0</v>
      </c>
      <c r="AB228" s="18">
        <f>COUNTIFS(Plan1!$D$2:$D$54,$Q228,Plan1!$K$2:$K$54,AB$225)</f>
        <v>1</v>
      </c>
    </row>
    <row r="229" spans="1:28" x14ac:dyDescent="0.25">
      <c r="A229" t="s">
        <v>153</v>
      </c>
      <c r="B229" s="14"/>
      <c r="C229" s="17"/>
      <c r="D229" s="14"/>
      <c r="E229" s="14"/>
      <c r="F229" s="14"/>
      <c r="G229" s="14"/>
      <c r="H229" s="14"/>
      <c r="I229" s="14"/>
      <c r="K229" s="9">
        <f>COUNTIFS(Plan1!$D$2:$D$54,$Q229,Plan1!$P$2:$P$54,K$225)</f>
        <v>0</v>
      </c>
      <c r="L229" s="9">
        <f>COUNTIFS(Plan1!$D$2:$D$54,$Q229,Plan1!$P$2:$P$54,L$225)</f>
        <v>0</v>
      </c>
      <c r="M229" s="9">
        <f>COUNTIFS(Plan1!$D$2:$D$54,$Q229,Plan1!$P$2:$P$54,M$225)</f>
        <v>1</v>
      </c>
      <c r="N229" s="9">
        <f>COUNTIFS(Plan1!$D$2:$D$54,$Q229,Plan1!$P$2:$P$54,N$225)</f>
        <v>0</v>
      </c>
      <c r="O229" s="9">
        <f>COUNTIFS(Plan1!$D$2:$D$54,$Q229,Plan1!$P$2:$P$54,O$225)</f>
        <v>2</v>
      </c>
      <c r="P229" s="9">
        <f>COUNTIFS(Plan1!$D$2:$D$54,$Q229,Plan1!$P$2:$P$54,P$225)</f>
        <v>0</v>
      </c>
      <c r="Q229" s="53">
        <v>2006</v>
      </c>
      <c r="R229" s="18">
        <f>COUNTIFS(Plan1!$D$2:$D$54,$Q229,Plan1!$K$2:$K$54,R$225)</f>
        <v>1</v>
      </c>
      <c r="S229" s="18">
        <f>COUNTIFS(Plan1!$D$2:$D$54,$Q229,Plan1!$K$2:$K$54,S$225)</f>
        <v>2</v>
      </c>
      <c r="T229" s="18">
        <f>COUNTIFS(Plan1!$D$2:$D$54,$Q229,Plan1!$K$2:$K$54,T$225)</f>
        <v>0</v>
      </c>
      <c r="U229" s="18">
        <f>COUNTIFS(Plan1!$D$2:$D$54,$Q229,Plan1!$K$2:$K$54,U$225)</f>
        <v>0</v>
      </c>
      <c r="V229" s="18">
        <f>COUNTIFS(Plan1!$D$2:$D$54,$Q229,Plan1!$K$2:$K$54,V$225)</f>
        <v>0</v>
      </c>
      <c r="W229" s="18">
        <f>COUNTIFS(Plan1!$D$2:$D$54,$Q229,Plan1!$K$2:$K$54,W$225)</f>
        <v>0</v>
      </c>
      <c r="X229" s="18">
        <f>COUNTIFS(Plan1!$D$2:$D$54,$Q229,Plan1!$K$2:$K$54,X$225)</f>
        <v>0</v>
      </c>
      <c r="Y229" s="18">
        <f>COUNTIFS(Plan1!$D$2:$D$54,$Q229,Plan1!$K$2:$K$54,Y$225)</f>
        <v>0</v>
      </c>
      <c r="Z229" s="18">
        <f>COUNTIFS(Plan1!$D$2:$D$54,$Q229,Plan1!$K$2:$K$54,Z$225)</f>
        <v>0</v>
      </c>
      <c r="AA229" s="18">
        <f>COUNTIFS(Plan1!$D$2:$D$54,$Q229,Plan1!$K$2:$K$54,AA$225)</f>
        <v>0</v>
      </c>
      <c r="AB229" s="18">
        <f>COUNTIFS(Plan1!$D$2:$D$54,$Q229,Plan1!$K$2:$K$54,AB$225)</f>
        <v>0</v>
      </c>
    </row>
    <row r="230" spans="1:28" x14ac:dyDescent="0.25">
      <c r="A230" s="14"/>
      <c r="B230" s="9" t="s">
        <v>121</v>
      </c>
      <c r="C230" s="27" t="s">
        <v>20</v>
      </c>
      <c r="D230" s="27" t="s">
        <v>8</v>
      </c>
      <c r="E230" s="9"/>
      <c r="F230" s="27" t="s">
        <v>7</v>
      </c>
      <c r="G230" s="27" t="s">
        <v>27</v>
      </c>
      <c r="H230" s="27" t="s">
        <v>109</v>
      </c>
      <c r="I230" s="27" t="s">
        <v>39</v>
      </c>
      <c r="K230" s="9">
        <f>COUNTIFS(Plan1!$D$2:$D$54,$Q230,Plan1!$P$2:$P$54,K$225)</f>
        <v>0</v>
      </c>
      <c r="L230" s="9">
        <f>COUNTIFS(Plan1!$D$2:$D$54,$Q230,Plan1!$P$2:$P$54,L$225)</f>
        <v>0</v>
      </c>
      <c r="M230" s="9">
        <f>COUNTIFS(Plan1!$D$2:$D$54,$Q230,Plan1!$P$2:$P$54,M$225)</f>
        <v>0</v>
      </c>
      <c r="N230" s="9">
        <f>COUNTIFS(Plan1!$D$2:$D$54,$Q230,Plan1!$P$2:$P$54,N$225)</f>
        <v>0</v>
      </c>
      <c r="O230" s="9">
        <f>COUNTIFS(Plan1!$D$2:$D$54,$Q230,Plan1!$P$2:$P$54,O$225)</f>
        <v>3</v>
      </c>
      <c r="P230" s="9">
        <f>COUNTIFS(Plan1!$D$2:$D$54,$Q230,Plan1!$P$2:$P$54,P$225)</f>
        <v>1</v>
      </c>
      <c r="Q230" s="53">
        <v>2007</v>
      </c>
      <c r="R230" s="18">
        <f>COUNTIFS(Plan1!$D$2:$D$54,$Q230,Plan1!$K$2:$K$54,R$225)</f>
        <v>0</v>
      </c>
      <c r="S230" s="18">
        <f>COUNTIFS(Plan1!$D$2:$D$54,$Q230,Plan1!$K$2:$K$54,S$225)</f>
        <v>2</v>
      </c>
      <c r="T230" s="18">
        <f>COUNTIFS(Plan1!$D$2:$D$54,$Q230,Plan1!$K$2:$K$54,T$225)</f>
        <v>0</v>
      </c>
      <c r="U230" s="18">
        <f>COUNTIFS(Plan1!$D$2:$D$54,$Q230,Plan1!$K$2:$K$54,U$225)</f>
        <v>0</v>
      </c>
      <c r="V230" s="18">
        <f>COUNTIFS(Plan1!$D$2:$D$54,$Q230,Plan1!$K$2:$K$54,V$225)</f>
        <v>1</v>
      </c>
      <c r="W230" s="18">
        <f>COUNTIFS(Plan1!$D$2:$D$54,$Q230,Plan1!$K$2:$K$54,W$225)</f>
        <v>0</v>
      </c>
      <c r="X230" s="18">
        <f>COUNTIFS(Plan1!$D$2:$D$54,$Q230,Plan1!$K$2:$K$54,X$225)</f>
        <v>0</v>
      </c>
      <c r="Y230" s="18">
        <f>COUNTIFS(Plan1!$D$2:$D$54,$Q230,Plan1!$K$2:$K$54,Y$225)</f>
        <v>0</v>
      </c>
      <c r="Z230" s="18">
        <f>COUNTIFS(Plan1!$D$2:$D$54,$Q230,Plan1!$K$2:$K$54,Z$225)</f>
        <v>1</v>
      </c>
      <c r="AA230" s="18">
        <f>COUNTIFS(Plan1!$D$2:$D$54,$Q230,Plan1!$K$2:$K$54,AA$225)</f>
        <v>0</v>
      </c>
      <c r="AB230" s="18">
        <f>COUNTIFS(Plan1!$D$2:$D$54,$Q230,Plan1!$K$2:$K$54,AB$225)</f>
        <v>0</v>
      </c>
    </row>
    <row r="231" spans="1:28" x14ac:dyDescent="0.25">
      <c r="B231" s="9">
        <f>COUNTIFS(Plan1!$L$2:$L$54,$E231,Plan1!$S$2:$S$54,B$230)</f>
        <v>0</v>
      </c>
      <c r="C231" s="9">
        <f>COUNTIFS(Plan1!$L$2:$L$54,$E231,Plan1!$S$2:$S$54,C$230)</f>
        <v>17</v>
      </c>
      <c r="D231" s="9">
        <f>COUNTIFS(Plan1!$L$2:$L$54,$E231,Plan1!$S$2:$S$54,D$230)</f>
        <v>10</v>
      </c>
      <c r="E231" s="27" t="s">
        <v>12</v>
      </c>
      <c r="F231" s="9">
        <f>COUNTIFS(Plan1!$L$2:$L$54,$E231,Plan1!$I$2:$I$54,F$230)</f>
        <v>4</v>
      </c>
      <c r="G231" s="9">
        <f>COUNTIFS(Plan1!$L$2:$L$54,$E231,Plan1!$I$2:$I$54,G$230)</f>
        <v>20</v>
      </c>
      <c r="H231" s="9">
        <f>COUNTIFS(Plan1!$L$2:$L$54,$E231,Plan1!$I$2:$I$54,H$230)</f>
        <v>3</v>
      </c>
      <c r="I231" s="9">
        <f>COUNTIFS(Plan1!$L$2:$L$54,$E231,Plan1!$I$2:$I$54,I$230)</f>
        <v>0</v>
      </c>
      <c r="K231" s="9">
        <f>COUNTIFS(Plan1!$D$2:$D$54,$Q231,Plan1!$P$2:$P$54,K$225)</f>
        <v>0</v>
      </c>
      <c r="L231" s="9">
        <f>COUNTIFS(Plan1!$D$2:$D$54,$Q231,Plan1!$P$2:$P$54,L$225)</f>
        <v>0</v>
      </c>
      <c r="M231" s="9">
        <f>COUNTIFS(Plan1!$D$2:$D$54,$Q231,Plan1!$P$2:$P$54,M$225)</f>
        <v>2</v>
      </c>
      <c r="N231" s="9">
        <f>COUNTIFS(Plan1!$D$2:$D$54,$Q231,Plan1!$P$2:$P$54,N$225)</f>
        <v>0</v>
      </c>
      <c r="O231" s="9">
        <f>COUNTIFS(Plan1!$D$2:$D$54,$Q231,Plan1!$P$2:$P$54,O$225)</f>
        <v>5</v>
      </c>
      <c r="P231" s="9">
        <f>COUNTIFS(Plan1!$D$2:$D$54,$Q231,Plan1!$P$2:$P$54,P$225)</f>
        <v>0</v>
      </c>
      <c r="Q231" s="53">
        <v>2008</v>
      </c>
      <c r="R231" s="18">
        <f>COUNTIFS(Plan1!$D$2:$D$54,$Q231,Plan1!$K$2:$K$54,R$225)</f>
        <v>0</v>
      </c>
      <c r="S231" s="18">
        <f>COUNTIFS(Plan1!$D$2:$D$54,$Q231,Plan1!$K$2:$K$54,S$225)</f>
        <v>2</v>
      </c>
      <c r="T231" s="18">
        <f>COUNTIFS(Plan1!$D$2:$D$54,$Q231,Plan1!$K$2:$K$54,T$225)</f>
        <v>0</v>
      </c>
      <c r="U231" s="18">
        <f>COUNTIFS(Plan1!$D$2:$D$54,$Q231,Plan1!$K$2:$K$54,U$225)</f>
        <v>0</v>
      </c>
      <c r="V231" s="18">
        <f>COUNTIFS(Plan1!$D$2:$D$54,$Q231,Plan1!$K$2:$K$54,V$225)</f>
        <v>3</v>
      </c>
      <c r="W231" s="18">
        <f>COUNTIFS(Plan1!$D$2:$D$54,$Q231,Plan1!$K$2:$K$54,W$225)</f>
        <v>1</v>
      </c>
      <c r="X231" s="18">
        <f>COUNTIFS(Plan1!$D$2:$D$54,$Q231,Plan1!$K$2:$K$54,X$225)</f>
        <v>0</v>
      </c>
      <c r="Y231" s="18">
        <f>COUNTIFS(Plan1!$D$2:$D$54,$Q231,Plan1!$K$2:$K$54,Y$225)</f>
        <v>0</v>
      </c>
      <c r="Z231" s="18">
        <f>COUNTIFS(Plan1!$D$2:$D$54,$Q231,Plan1!$K$2:$K$54,Z$225)</f>
        <v>0</v>
      </c>
      <c r="AA231" s="18">
        <f>COUNTIFS(Plan1!$D$2:$D$54,$Q231,Plan1!$K$2:$K$54,AA$225)</f>
        <v>1</v>
      </c>
      <c r="AB231" s="18">
        <f>COUNTIFS(Plan1!$D$2:$D$54,$Q231,Plan1!$K$2:$K$54,AB$225)</f>
        <v>0</v>
      </c>
    </row>
    <row r="232" spans="1:28" x14ac:dyDescent="0.25">
      <c r="B232" s="9">
        <f>COUNTIFS(Plan1!$L$2:$L$54,$E232,Plan1!$S$2:$S$54,B$230)</f>
        <v>1</v>
      </c>
      <c r="C232" s="9">
        <f>COUNTIFS(Plan1!$L$2:$L$54,$E232,Plan1!$S$2:$S$54,C$230)</f>
        <v>9</v>
      </c>
      <c r="D232" s="9">
        <f>COUNTIFS(Plan1!$L$2:$L$54,$E232,Plan1!$S$2:$S$54,D$230)</f>
        <v>6</v>
      </c>
      <c r="E232" s="27" t="s">
        <v>115</v>
      </c>
      <c r="F232" s="9">
        <f>COUNTIFS(Plan1!$L$2:$L$54,$E232,Plan1!$I$2:$I$54,F$230)</f>
        <v>1</v>
      </c>
      <c r="G232" s="9">
        <f>COUNTIFS(Plan1!$L$2:$L$54,$E232,Plan1!$I$2:$I$54,G$230)</f>
        <v>10</v>
      </c>
      <c r="H232" s="9">
        <f>COUNTIFS(Plan1!$L$2:$L$54,$E232,Plan1!$I$2:$I$54,H$230)</f>
        <v>5</v>
      </c>
      <c r="I232" s="9">
        <f>COUNTIFS(Plan1!$L$2:$L$54,$E232,Plan1!$I$2:$I$54,I$230)</f>
        <v>0</v>
      </c>
      <c r="K232" s="9">
        <f>COUNTIFS(Plan1!$D$2:$D$54,$Q232,Plan1!$P$2:$P$54,K$225)</f>
        <v>0</v>
      </c>
      <c r="L232" s="9">
        <f>COUNTIFS(Plan1!$D$2:$D$54,$Q232,Plan1!$P$2:$P$54,L$225)</f>
        <v>0</v>
      </c>
      <c r="M232" s="9">
        <f>COUNTIFS(Plan1!$D$2:$D$54,$Q232,Plan1!$P$2:$P$54,M$225)</f>
        <v>0</v>
      </c>
      <c r="N232" s="9">
        <f>COUNTIFS(Plan1!$D$2:$D$54,$Q232,Plan1!$P$2:$P$54,N$225)</f>
        <v>1</v>
      </c>
      <c r="O232" s="9">
        <f>COUNTIFS(Plan1!$D$2:$D$54,$Q232,Plan1!$P$2:$P$54,O$225)</f>
        <v>3</v>
      </c>
      <c r="P232" s="9">
        <f>COUNTIFS(Plan1!$D$2:$D$54,$Q232,Plan1!$P$2:$P$54,P$225)</f>
        <v>0</v>
      </c>
      <c r="Q232" s="21">
        <v>2009</v>
      </c>
      <c r="R232" s="18">
        <f>COUNTIFS(Plan1!$D$2:$D$54,$Q232,Plan1!$K$2:$K$54,R$225)</f>
        <v>0</v>
      </c>
      <c r="S232" s="18">
        <f>COUNTIFS(Plan1!$D$2:$D$54,$Q232,Plan1!$K$2:$K$54,S$225)</f>
        <v>1</v>
      </c>
      <c r="T232" s="18">
        <f>COUNTIFS(Plan1!$D$2:$D$54,$Q232,Plan1!$K$2:$K$54,T$225)</f>
        <v>0</v>
      </c>
      <c r="U232" s="18">
        <f>COUNTIFS(Plan1!$D$2:$D$54,$Q232,Plan1!$K$2:$K$54,U$225)</f>
        <v>0</v>
      </c>
      <c r="V232" s="18">
        <f>COUNTIFS(Plan1!$D$2:$D$54,$Q232,Plan1!$K$2:$K$54,V$225)</f>
        <v>2</v>
      </c>
      <c r="W232" s="18">
        <f>COUNTIFS(Plan1!$D$2:$D$54,$Q232,Plan1!$K$2:$K$54,W$225)</f>
        <v>0</v>
      </c>
      <c r="X232" s="18">
        <f>COUNTIFS(Plan1!$D$2:$D$54,$Q232,Plan1!$K$2:$K$54,X$225)</f>
        <v>0</v>
      </c>
      <c r="Y232" s="18">
        <f>COUNTIFS(Plan1!$D$2:$D$54,$Q232,Plan1!$K$2:$K$54,Y$225)</f>
        <v>0</v>
      </c>
      <c r="Z232" s="18">
        <f>COUNTIFS(Plan1!$D$2:$D$54,$Q232,Plan1!$K$2:$K$54,Z$225)</f>
        <v>1</v>
      </c>
      <c r="AA232" s="18">
        <f>COUNTIFS(Plan1!$D$2:$D$54,$Q232,Plan1!$K$2:$K$54,AA$225)</f>
        <v>0</v>
      </c>
      <c r="AB232" s="18">
        <f>COUNTIFS(Plan1!$D$2:$D$54,$Q232,Plan1!$K$2:$K$54,AB$225)</f>
        <v>0</v>
      </c>
    </row>
    <row r="233" spans="1:28" x14ac:dyDescent="0.25">
      <c r="B233" s="9">
        <f>COUNTIFS(Plan1!$L$2:$L$54,$E233,Plan1!$S$2:$S$54,B$230)</f>
        <v>0</v>
      </c>
      <c r="C233" s="9">
        <f>COUNTIFS(Plan1!$L$2:$L$54,$E233,Plan1!$S$2:$S$54,C$230)</f>
        <v>5</v>
      </c>
      <c r="D233" s="9">
        <f>COUNTIFS(Plan1!$L$2:$L$54,$E233,Plan1!$S$2:$S$54,D$230)</f>
        <v>0</v>
      </c>
      <c r="E233" s="27" t="s">
        <v>38</v>
      </c>
      <c r="F233" s="9">
        <f>COUNTIFS(Plan1!$L$2:$L$54,$E233,Plan1!$I$2:$I$54,F$230)</f>
        <v>0</v>
      </c>
      <c r="G233" s="9">
        <f>COUNTIFS(Plan1!$L$2:$L$54,$E233,Plan1!$I$2:$I$54,G$230)</f>
        <v>1</v>
      </c>
      <c r="H233" s="9">
        <f>COUNTIFS(Plan1!$L$2:$L$54,$E233,Plan1!$I$2:$I$54,H$230)</f>
        <v>3</v>
      </c>
      <c r="I233" s="9">
        <f>COUNTIFS(Plan1!$L$2:$L$54,$E233,Plan1!$I$2:$I$54,I$230)</f>
        <v>1</v>
      </c>
      <c r="K233" s="9">
        <f>COUNTIFS(Plan1!$D$2:$D$54,$Q233,Plan1!$P$2:$P$54,K$225)</f>
        <v>0</v>
      </c>
      <c r="L233" s="9">
        <f>COUNTIFS(Plan1!$D$2:$D$54,$Q233,Plan1!$P$2:$P$54,L$225)</f>
        <v>0</v>
      </c>
      <c r="M233" s="9">
        <f>COUNTIFS(Plan1!$D$2:$D$54,$Q233,Plan1!$P$2:$P$54,M$225)</f>
        <v>0</v>
      </c>
      <c r="N233" s="9">
        <f>COUNTIFS(Plan1!$D$2:$D$54,$Q233,Plan1!$P$2:$P$54,N$225)</f>
        <v>0</v>
      </c>
      <c r="O233" s="9">
        <f>COUNTIFS(Plan1!$D$2:$D$54,$Q233,Plan1!$P$2:$P$54,O$225)</f>
        <v>4</v>
      </c>
      <c r="P233" s="9">
        <f>COUNTIFS(Plan1!$D$2:$D$54,$Q233,Plan1!$P$2:$P$54,P$225)</f>
        <v>0</v>
      </c>
      <c r="Q233" s="53">
        <v>2010</v>
      </c>
      <c r="R233" s="18">
        <f>COUNTIFS(Plan1!$D$2:$D$54,$Q233,Plan1!$K$2:$K$54,R$225)</f>
        <v>0</v>
      </c>
      <c r="S233" s="18">
        <f>COUNTIFS(Plan1!$D$2:$D$54,$Q233,Plan1!$K$2:$K$54,S$225)</f>
        <v>4</v>
      </c>
      <c r="T233" s="18">
        <f>COUNTIFS(Plan1!$D$2:$D$54,$Q233,Plan1!$K$2:$K$54,T$225)</f>
        <v>0</v>
      </c>
      <c r="U233" s="18">
        <f>COUNTIFS(Plan1!$D$2:$D$54,$Q233,Plan1!$K$2:$K$54,U$225)</f>
        <v>0</v>
      </c>
      <c r="V233" s="18">
        <f>COUNTIFS(Plan1!$D$2:$D$54,$Q233,Plan1!$K$2:$K$54,V$225)</f>
        <v>0</v>
      </c>
      <c r="W233" s="18">
        <f>COUNTIFS(Plan1!$D$2:$D$54,$Q233,Plan1!$K$2:$K$54,W$225)</f>
        <v>0</v>
      </c>
      <c r="X233" s="18">
        <f>COUNTIFS(Plan1!$D$2:$D$54,$Q233,Plan1!$K$2:$K$54,X$225)</f>
        <v>0</v>
      </c>
      <c r="Y233" s="18">
        <f>COUNTIFS(Plan1!$D$2:$D$54,$Q233,Plan1!$K$2:$K$54,Y$225)</f>
        <v>0</v>
      </c>
      <c r="Z233" s="18">
        <f>COUNTIFS(Plan1!$D$2:$D$54,$Q233,Plan1!$K$2:$K$54,Z$225)</f>
        <v>0</v>
      </c>
      <c r="AA233" s="18">
        <f>COUNTIFS(Plan1!$D$2:$D$54,$Q233,Plan1!$K$2:$K$54,AA$225)</f>
        <v>0</v>
      </c>
      <c r="AB233" s="18">
        <f>COUNTIFS(Plan1!$D$2:$D$54,$Q233,Plan1!$K$2:$K$54,AB$225)</f>
        <v>0</v>
      </c>
    </row>
    <row r="234" spans="1:28" x14ac:dyDescent="0.25">
      <c r="B234" s="9">
        <f>COUNTIFS(Plan1!$L$2:$L$54,$E234,Plan1!$S$2:$S$54,B$230)</f>
        <v>0</v>
      </c>
      <c r="C234" s="9">
        <f>COUNTIFS(Plan1!$L$2:$L$54,$E234,Plan1!$S$2:$S$54,C$230)</f>
        <v>0</v>
      </c>
      <c r="D234" s="9">
        <f>COUNTIFS(Plan1!$L$2:$L$54,$E234,Plan1!$S$2:$S$54,D$230)</f>
        <v>1</v>
      </c>
      <c r="E234" s="36" t="s">
        <v>114</v>
      </c>
      <c r="F234" s="9">
        <f>COUNTIFS(Plan1!$L$2:$L$54,$E234,Plan1!$I$2:$I$54,F$230)</f>
        <v>0</v>
      </c>
      <c r="G234" s="9">
        <f>COUNTIFS(Plan1!$L$2:$L$54,$E234,Plan1!$I$2:$I$54,G$230)</f>
        <v>1</v>
      </c>
      <c r="H234" s="9">
        <f>COUNTIFS(Plan1!$L$2:$L$54,$E234,Plan1!$I$2:$I$54,H$230)</f>
        <v>0</v>
      </c>
      <c r="I234" s="9">
        <f>COUNTIFS(Plan1!$L$2:$L$54,$E234,Plan1!$I$2:$I$54,I$230)</f>
        <v>0</v>
      </c>
      <c r="K234" s="9">
        <f>COUNTIFS(Plan1!$D$2:$D$54,$Q234,Plan1!$P$2:$P$54,K$225)</f>
        <v>1</v>
      </c>
      <c r="L234" s="9">
        <f>COUNTIFS(Plan1!$D$2:$D$54,$Q234,Plan1!$P$2:$P$54,L$225)</f>
        <v>0</v>
      </c>
      <c r="M234" s="9">
        <f>COUNTIFS(Plan1!$D$2:$D$54,$Q234,Plan1!$P$2:$P$54,M$225)</f>
        <v>1</v>
      </c>
      <c r="N234" s="9">
        <f>COUNTIFS(Plan1!$D$2:$D$54,$Q234,Plan1!$P$2:$P$54,N$225)</f>
        <v>0</v>
      </c>
      <c r="O234" s="9">
        <f>COUNTIFS(Plan1!$D$2:$D$54,$Q234,Plan1!$P$2:$P$54,O$225)</f>
        <v>6</v>
      </c>
      <c r="P234" s="9">
        <f>COUNTIFS(Plan1!$D$2:$D$54,$Q234,Plan1!$P$2:$P$54,P$225)</f>
        <v>1</v>
      </c>
      <c r="Q234" s="53">
        <v>2011</v>
      </c>
      <c r="R234" s="18">
        <f>COUNTIFS(Plan1!$D$2:$D$54,$Q234,Plan1!$K$2:$K$54,R$225)</f>
        <v>0</v>
      </c>
      <c r="S234" s="18">
        <f>COUNTIFS(Plan1!$D$2:$D$54,$Q234,Plan1!$K$2:$K$54,S$225)</f>
        <v>2</v>
      </c>
      <c r="T234" s="18">
        <f>COUNTIFS(Plan1!$D$2:$D$54,$Q234,Plan1!$K$2:$K$54,T$225)</f>
        <v>1</v>
      </c>
      <c r="U234" s="18">
        <f>COUNTIFS(Plan1!$D$2:$D$54,$Q234,Plan1!$K$2:$K$54,U$225)</f>
        <v>1</v>
      </c>
      <c r="V234" s="18">
        <f>COUNTIFS(Plan1!$D$2:$D$54,$Q234,Plan1!$K$2:$K$54,V$225)</f>
        <v>3</v>
      </c>
      <c r="W234" s="18">
        <f>COUNTIFS(Plan1!$D$2:$D$54,$Q234,Plan1!$K$2:$K$54,W$225)</f>
        <v>0</v>
      </c>
      <c r="X234" s="18">
        <f>COUNTIFS(Plan1!$D$2:$D$54,$Q234,Plan1!$K$2:$K$54,X$225)</f>
        <v>1</v>
      </c>
      <c r="Y234" s="18">
        <f>COUNTIFS(Plan1!$D$2:$D$54,$Q234,Plan1!$K$2:$K$54,Y$225)</f>
        <v>1</v>
      </c>
      <c r="Z234" s="18">
        <f>COUNTIFS(Plan1!$D$2:$D$54,$Q234,Plan1!$K$2:$K$54,Z$225)</f>
        <v>0</v>
      </c>
      <c r="AA234" s="18">
        <f>COUNTIFS(Plan1!$D$2:$D$54,$Q234,Plan1!$K$2:$K$54,AA$225)</f>
        <v>0</v>
      </c>
      <c r="AB234" s="18">
        <f>COUNTIFS(Plan1!$D$2:$D$54,$Q234,Plan1!$K$2:$K$54,AB$225)</f>
        <v>0</v>
      </c>
    </row>
    <row r="235" spans="1:28" x14ac:dyDescent="0.25">
      <c r="B235" s="9">
        <f>COUNTIFS(Plan1!$L$2:$L$54,$E235,Plan1!$S$2:$S$54,B$230)</f>
        <v>0</v>
      </c>
      <c r="C235" s="9">
        <f>COUNTIFS(Plan1!$L$2:$L$54,$E235,Plan1!$S$2:$S$54,C$230)</f>
        <v>1</v>
      </c>
      <c r="D235" s="9">
        <f>COUNTIFS(Plan1!$L$2:$L$54,$E235,Plan1!$S$2:$S$54,D$230)</f>
        <v>0</v>
      </c>
      <c r="E235" s="27" t="s">
        <v>47</v>
      </c>
      <c r="F235" s="9">
        <f>COUNTIFS(Plan1!$L$2:$L$54,$E235,Plan1!$I$2:$I$54,F$230)</f>
        <v>0</v>
      </c>
      <c r="G235" s="9">
        <f>COUNTIFS(Plan1!$L$2:$L$54,$E235,Plan1!$I$2:$I$54,G$230)</f>
        <v>1</v>
      </c>
      <c r="H235" s="9">
        <f>COUNTIFS(Plan1!$L$2:$L$54,$E235,Plan1!$I$2:$I$54,H$230)</f>
        <v>0</v>
      </c>
      <c r="I235" s="9">
        <f>COUNTIFS(Plan1!$L$2:$L$54,$E235,Plan1!$I$2:$I$54,I$230)</f>
        <v>0</v>
      </c>
      <c r="K235" s="9">
        <f>COUNTIFS(Plan1!$D$2:$D$54,$Q235,Plan1!$P$2:$P$54,K$225)</f>
        <v>0</v>
      </c>
      <c r="L235" s="9">
        <f>COUNTIFS(Plan1!$D$2:$D$54,$Q235,Plan1!$P$2:$P$54,L$225)</f>
        <v>0</v>
      </c>
      <c r="M235" s="9">
        <f>COUNTIFS(Plan1!$D$2:$D$54,$Q235,Plan1!$P$2:$P$54,M$225)</f>
        <v>0</v>
      </c>
      <c r="N235" s="9">
        <f>COUNTIFS(Plan1!$D$2:$D$54,$Q235,Plan1!$P$2:$P$54,N$225)</f>
        <v>0</v>
      </c>
      <c r="O235" s="9">
        <f>COUNTIFS(Plan1!$D$2:$D$54,$Q235,Plan1!$P$2:$P$54,O$225)</f>
        <v>3</v>
      </c>
      <c r="P235" s="9">
        <f>COUNTIFS(Plan1!$D$2:$D$54,$Q235,Plan1!$P$2:$P$54,P$225)</f>
        <v>1</v>
      </c>
      <c r="Q235" s="53">
        <v>2012</v>
      </c>
      <c r="R235" s="18">
        <f>COUNTIFS(Plan1!$D$2:$D$54,$Q235,Plan1!$K$2:$K$54,R$225)</f>
        <v>0</v>
      </c>
      <c r="S235" s="18">
        <f>COUNTIFS(Plan1!$D$2:$D$54,$Q235,Plan1!$K$2:$K$54,S$225)</f>
        <v>1</v>
      </c>
      <c r="T235" s="18">
        <f>COUNTIFS(Plan1!$D$2:$D$54,$Q235,Plan1!$K$2:$K$54,T$225)</f>
        <v>0</v>
      </c>
      <c r="U235" s="18">
        <f>COUNTIFS(Plan1!$D$2:$D$54,$Q235,Plan1!$K$2:$K$54,U$225)</f>
        <v>0</v>
      </c>
      <c r="V235" s="18">
        <f>COUNTIFS(Plan1!$D$2:$D$54,$Q235,Plan1!$K$2:$K$54,V$225)</f>
        <v>1</v>
      </c>
      <c r="W235" s="18">
        <f>COUNTIFS(Plan1!$D$2:$D$54,$Q235,Plan1!$K$2:$K$54,W$225)</f>
        <v>1</v>
      </c>
      <c r="X235" s="18">
        <f>COUNTIFS(Plan1!$D$2:$D$54,$Q235,Plan1!$K$2:$K$54,X$225)</f>
        <v>0</v>
      </c>
      <c r="Y235" s="18">
        <f>COUNTIFS(Plan1!$D$2:$D$54,$Q235,Plan1!$K$2:$K$54,Y$225)</f>
        <v>0</v>
      </c>
      <c r="Z235" s="18">
        <f>COUNTIFS(Plan1!$D$2:$D$54,$Q235,Plan1!$K$2:$K$54,Z$225)</f>
        <v>1</v>
      </c>
      <c r="AA235" s="18">
        <f>COUNTIFS(Plan1!$D$2:$D$54,$Q235,Plan1!$K$2:$K$54,AA$225)</f>
        <v>0</v>
      </c>
      <c r="AB235" s="18">
        <f>COUNTIFS(Plan1!$D$2:$D$54,$Q235,Plan1!$K$2:$K$54,AB$225)</f>
        <v>0</v>
      </c>
    </row>
    <row r="236" spans="1:28" x14ac:dyDescent="0.25">
      <c r="B236" s="9">
        <f>COUNTIFS(Plan1!$L$2:$L$54,$E236,Plan1!$S$2:$S$54,B$230)</f>
        <v>0</v>
      </c>
      <c r="C236" s="9">
        <f>COUNTIFS(Plan1!$L$2:$L$54,$E236,Plan1!$S$2:$S$54,C$230)</f>
        <v>1</v>
      </c>
      <c r="D236" s="9">
        <f>COUNTIFS(Plan1!$L$2:$L$54,$E236,Plan1!$S$2:$S$54,D$230)</f>
        <v>2</v>
      </c>
      <c r="E236" s="27" t="s">
        <v>95</v>
      </c>
      <c r="F236" s="9">
        <f>COUNTIFS(Plan1!$L$2:$L$54,$E236,Plan1!$I$2:$I$54,F$230)</f>
        <v>1</v>
      </c>
      <c r="G236" s="9">
        <f>COUNTIFS(Plan1!$L$2:$L$54,$E236,Plan1!$I$2:$I$54,G$230)</f>
        <v>1</v>
      </c>
      <c r="H236" s="9">
        <f>COUNTIFS(Plan1!$L$2:$L$54,$E236,Plan1!$I$2:$I$54,H$230)</f>
        <v>1</v>
      </c>
      <c r="I236" s="9">
        <f>COUNTIFS(Plan1!$L$2:$L$54,$E236,Plan1!$I$2:$I$54,I$230)</f>
        <v>0</v>
      </c>
      <c r="K236" s="9">
        <f>COUNTIFS(Plan1!$D$2:$D$54,$Q236,Plan1!$P$2:$P$54,K$225)</f>
        <v>0</v>
      </c>
      <c r="L236" s="9">
        <f>COUNTIFS(Plan1!$D$2:$D$54,$Q236,Plan1!$P$2:$P$54,L$225)</f>
        <v>0</v>
      </c>
      <c r="M236" s="9">
        <f>COUNTIFS(Plan1!$D$2:$D$54,$Q236,Plan1!$P$2:$P$54,M$225)</f>
        <v>0</v>
      </c>
      <c r="N236" s="9">
        <f>COUNTIFS(Plan1!$D$2:$D$54,$Q236,Plan1!$P$2:$P$54,N$225)</f>
        <v>0</v>
      </c>
      <c r="O236" s="9">
        <f>COUNTIFS(Plan1!$D$2:$D$54,$Q236,Plan1!$P$2:$P$54,O$225)</f>
        <v>2</v>
      </c>
      <c r="P236" s="9">
        <f>COUNTIFS(Plan1!$D$2:$D$54,$Q236,Plan1!$P$2:$P$54,P$225)</f>
        <v>1</v>
      </c>
      <c r="Q236" s="53">
        <v>2013</v>
      </c>
      <c r="R236" s="18">
        <f>COUNTIFS(Plan1!$D$2:$D$54,$Q236,Plan1!$K$2:$K$54,R$225)</f>
        <v>0</v>
      </c>
      <c r="S236" s="18">
        <f>COUNTIFS(Plan1!$D$2:$D$54,$Q236,Plan1!$K$2:$K$54,S$225)</f>
        <v>1</v>
      </c>
      <c r="T236" s="18">
        <f>COUNTIFS(Plan1!$D$2:$D$54,$Q236,Plan1!$K$2:$K$54,T$225)</f>
        <v>0</v>
      </c>
      <c r="U236" s="18">
        <f>COUNTIFS(Plan1!$D$2:$D$54,$Q236,Plan1!$K$2:$K$54,U$225)</f>
        <v>0</v>
      </c>
      <c r="V236" s="18">
        <f>COUNTIFS(Plan1!$D$2:$D$54,$Q236,Plan1!$K$2:$K$54,V$225)</f>
        <v>2</v>
      </c>
      <c r="W236" s="18">
        <f>COUNTIFS(Plan1!$D$2:$D$54,$Q236,Plan1!$K$2:$K$54,W$225)</f>
        <v>0</v>
      </c>
      <c r="X236" s="18">
        <f>COUNTIFS(Plan1!$D$2:$D$54,$Q236,Plan1!$K$2:$K$54,X$225)</f>
        <v>0</v>
      </c>
      <c r="Y236" s="18">
        <f>COUNTIFS(Plan1!$D$2:$D$54,$Q236,Plan1!$K$2:$K$54,Y$225)</f>
        <v>0</v>
      </c>
      <c r="Z236" s="18">
        <f>COUNTIFS(Plan1!$D$2:$D$54,$Q236,Plan1!$K$2:$K$54,Z$225)</f>
        <v>0</v>
      </c>
      <c r="AA236" s="18">
        <f>COUNTIFS(Plan1!$D$2:$D$54,$Q236,Plan1!$K$2:$K$54,AA$225)</f>
        <v>0</v>
      </c>
      <c r="AB236" s="18">
        <f>COUNTIFS(Plan1!$D$2:$D$54,$Q236,Plan1!$K$2:$K$54,AB$225)</f>
        <v>0</v>
      </c>
    </row>
    <row r="237" spans="1:28" ht="18" customHeight="1" x14ac:dyDescent="0.25">
      <c r="K237" s="9">
        <f>COUNTIFS(Plan1!$D$2:$D$54,$Q237,Plan1!$P$2:$P$54,K$225)</f>
        <v>0</v>
      </c>
      <c r="L237" s="9">
        <f>COUNTIFS(Plan1!$D$2:$D$54,$Q237,Plan1!$P$2:$P$54,L$225)</f>
        <v>0</v>
      </c>
      <c r="M237" s="9">
        <f>COUNTIFS(Plan1!$D$2:$D$54,$Q237,Plan1!$P$2:$P$54,M$225)</f>
        <v>0</v>
      </c>
      <c r="N237" s="9">
        <f>COUNTIFS(Plan1!$D$2:$D$54,$Q237,Plan1!$P$2:$P$54,N$225)</f>
        <v>0</v>
      </c>
      <c r="O237" s="9">
        <f>COUNTIFS(Plan1!$D$2:$D$54,$Q237,Plan1!$P$2:$P$54,O$225)</f>
        <v>7</v>
      </c>
      <c r="P237" s="9">
        <f>COUNTIFS(Plan1!$D$2:$D$54,$Q237,Plan1!$P$2:$P$54,P$225)</f>
        <v>0</v>
      </c>
      <c r="Q237" s="53">
        <v>2014</v>
      </c>
      <c r="R237" s="18">
        <f>COUNTIFS(Plan1!$D$2:$D$54,$Q237,Plan1!$K$2:$K$54,R$225)</f>
        <v>0</v>
      </c>
      <c r="S237" s="18">
        <f>COUNTIFS(Plan1!$D$2:$D$54,$Q237,Plan1!$K$2:$K$54,S$225)</f>
        <v>1</v>
      </c>
      <c r="T237" s="18">
        <f>COUNTIFS(Plan1!$D$2:$D$54,$Q237,Plan1!$K$2:$K$54,T$225)</f>
        <v>0</v>
      </c>
      <c r="U237" s="18">
        <f>COUNTIFS(Plan1!$D$2:$D$54,$Q237,Plan1!$K$2:$K$54,U$225)</f>
        <v>0</v>
      </c>
      <c r="V237" s="18">
        <f>COUNTIFS(Plan1!$D$2:$D$54,$Q237,Plan1!$K$2:$K$54,V$225)</f>
        <v>4</v>
      </c>
      <c r="W237" s="18">
        <f>COUNTIFS(Plan1!$D$2:$D$54,$Q237,Plan1!$K$2:$K$54,W$225)</f>
        <v>1</v>
      </c>
      <c r="X237" s="18">
        <f>COUNTIFS(Plan1!$D$2:$D$54,$Q237,Plan1!$K$2:$K$54,X$225)</f>
        <v>1</v>
      </c>
      <c r="Y237" s="18">
        <f>COUNTIFS(Plan1!$D$2:$D$54,$Q237,Plan1!$K$2:$K$54,Y$225)</f>
        <v>0</v>
      </c>
      <c r="Z237" s="18">
        <f>COUNTIFS(Plan1!$D$2:$D$54,$Q237,Plan1!$K$2:$K$54,Z$225)</f>
        <v>0</v>
      </c>
      <c r="AA237" s="18">
        <f>COUNTIFS(Plan1!$D$2:$D$54,$Q237,Plan1!$K$2:$K$54,AA$225)</f>
        <v>0</v>
      </c>
      <c r="AB237" s="18">
        <f>COUNTIFS(Plan1!$D$2:$D$54,$Q237,Plan1!$K$2:$K$54,AB$225)</f>
        <v>0</v>
      </c>
    </row>
    <row r="238" spans="1:28" ht="21" customHeight="1" x14ac:dyDescent="0.25">
      <c r="E238" s="27" t="s">
        <v>20</v>
      </c>
      <c r="F238" s="27" t="s">
        <v>8</v>
      </c>
      <c r="G238" s="28"/>
      <c r="H238" s="28"/>
      <c r="I238" s="28"/>
      <c r="K238" s="9">
        <f>COUNTIFS(Plan1!$D$2:$D$54,$Q238,Plan1!$P$2:$P$54,K$225)</f>
        <v>0</v>
      </c>
      <c r="L238" s="9">
        <f>COUNTIFS(Plan1!$D$2:$D$54,$Q238,Plan1!$P$2:$P$54,L$225)</f>
        <v>0</v>
      </c>
      <c r="M238" s="9">
        <f>COUNTIFS(Plan1!$D$2:$D$54,$Q238,Plan1!$P$2:$P$54,M$225)</f>
        <v>0</v>
      </c>
      <c r="N238" s="9">
        <f>COUNTIFS(Plan1!$D$2:$D$54,$Q238,Plan1!$P$2:$P$54,N$225)</f>
        <v>0</v>
      </c>
      <c r="O238" s="9">
        <f>COUNTIFS(Plan1!$D$2:$D$54,$Q238,Plan1!$P$2:$P$54,O$225)</f>
        <v>0</v>
      </c>
      <c r="P238" s="9">
        <f>COUNTIFS(Plan1!$D$2:$D$54,$Q238,Plan1!$P$2:$P$54,P$225)</f>
        <v>0</v>
      </c>
      <c r="Q238" s="54">
        <v>2015</v>
      </c>
      <c r="R238" s="18">
        <f>COUNTIFS(Plan1!$D$2:$D$54,$Q238,Plan1!$K$2:$K$54,R$225)</f>
        <v>0</v>
      </c>
      <c r="S238" s="18">
        <f>COUNTIFS(Plan1!$D$2:$D$54,$Q238,Plan1!$K$2:$K$54,S$225)</f>
        <v>0</v>
      </c>
      <c r="T238" s="18">
        <f>COUNTIFS(Plan1!$D$2:$D$54,$Q238,Plan1!$K$2:$K$54,T$225)</f>
        <v>0</v>
      </c>
      <c r="U238" s="18">
        <f>COUNTIFS(Plan1!$D$2:$D$54,$Q238,Plan1!$K$2:$K$54,U$225)</f>
        <v>0</v>
      </c>
      <c r="V238" s="18">
        <f>COUNTIFS(Plan1!$D$2:$D$54,$Q238,Plan1!$K$2:$K$54,V$225)</f>
        <v>0</v>
      </c>
      <c r="W238" s="18">
        <f>COUNTIFS(Plan1!$D$2:$D$54,$Q238,Plan1!$K$2:$K$54,W$225)</f>
        <v>0</v>
      </c>
      <c r="X238" s="18">
        <f>COUNTIFS(Plan1!$D$2:$D$54,$Q238,Plan1!$K$2:$K$54,X$225)</f>
        <v>0</v>
      </c>
      <c r="Y238" s="18">
        <f>COUNTIFS(Plan1!$D$2:$D$54,$Q238,Plan1!$K$2:$K$54,Y$225)</f>
        <v>0</v>
      </c>
      <c r="Z238" s="18">
        <f>COUNTIFS(Plan1!$D$2:$D$54,$Q238,Plan1!$K$2:$K$54,Z$225)</f>
        <v>0</v>
      </c>
      <c r="AA238" s="18">
        <f>COUNTIFS(Plan1!$D$2:$D$54,$Q238,Plan1!$K$2:$K$54,AA$225)</f>
        <v>0</v>
      </c>
      <c r="AB238" s="18">
        <f>COUNTIFS(Plan1!$D$2:$D$54,$Q238,Plan1!$K$2:$K$54,AB$225)</f>
        <v>0</v>
      </c>
    </row>
    <row r="239" spans="1:28" ht="15" customHeight="1" x14ac:dyDescent="0.25">
      <c r="D239" s="24">
        <v>2003</v>
      </c>
      <c r="E239" s="9">
        <f>COUNTIFS(Plan1!$D$2:$D$54,$D239,Plan1!$S$2:$S$54,E$238)</f>
        <v>0</v>
      </c>
      <c r="F239" s="9">
        <f>COUNTIFS(Plan1!$D$2:$D$54,$D239,Plan1!$S$2:$S$54,F$238)</f>
        <v>1</v>
      </c>
      <c r="K239" s="9">
        <f>COUNTIFS(Plan1!$D$2:$D$54,$Q239,Plan1!$P$2:$P$54,K$225)</f>
        <v>0</v>
      </c>
      <c r="L239" s="9">
        <f>COUNTIFS(Plan1!$D$2:$D$54,$Q239,Plan1!$P$2:$P$54,L$225)</f>
        <v>0</v>
      </c>
      <c r="M239" s="9">
        <f>COUNTIFS(Plan1!$D$2:$D$54,$Q239,Plan1!$P$2:$P$54,M$225)</f>
        <v>0</v>
      </c>
      <c r="N239" s="9">
        <f>COUNTIFS(Plan1!$D$2:$D$54,$Q239,Plan1!$P$2:$P$54,N$225)</f>
        <v>0</v>
      </c>
      <c r="O239" s="9">
        <f>COUNTIFS(Plan1!$D$2:$D$54,$Q239,Plan1!$P$2:$P$54,O$225)</f>
        <v>1</v>
      </c>
      <c r="P239" s="9">
        <f>COUNTIFS(Plan1!$D$2:$D$54,$Q239,Plan1!$P$2:$P$54,P$225)</f>
        <v>0</v>
      </c>
      <c r="Q239" s="54">
        <v>2016</v>
      </c>
      <c r="R239" s="18">
        <f>COUNTIFS(Plan1!$D$2:$D$54,$Q239,Plan1!$K$2:$K$54,R$225)</f>
        <v>0</v>
      </c>
      <c r="S239" s="18">
        <f>COUNTIFS(Plan1!$D$2:$D$54,$Q239,Plan1!$K$2:$K$54,S$225)</f>
        <v>0</v>
      </c>
      <c r="T239" s="18">
        <f>COUNTIFS(Plan1!$D$2:$D$54,$Q239,Plan1!$K$2:$K$54,T$225)</f>
        <v>0</v>
      </c>
      <c r="U239" s="18">
        <f>COUNTIFS(Plan1!$D$2:$D$54,$Q239,Plan1!$K$2:$K$54,U$225)</f>
        <v>0</v>
      </c>
      <c r="V239" s="18">
        <f>COUNTIFS(Plan1!$D$2:$D$54,$Q239,Plan1!$K$2:$K$54,V$225)</f>
        <v>1</v>
      </c>
      <c r="W239" s="18">
        <f>COUNTIFS(Plan1!$D$2:$D$54,$Q239,Plan1!$K$2:$K$54,W$225)</f>
        <v>0</v>
      </c>
      <c r="X239" s="18">
        <f>COUNTIFS(Plan1!$D$2:$D$54,$Q239,Plan1!$K$2:$K$54,X$225)</f>
        <v>0</v>
      </c>
      <c r="Y239" s="18">
        <f>COUNTIFS(Plan1!$D$2:$D$54,$Q239,Plan1!$K$2:$K$54,Y$225)</f>
        <v>0</v>
      </c>
      <c r="Z239" s="18">
        <f>COUNTIFS(Plan1!$D$2:$D$54,$Q239,Plan1!$K$2:$K$54,Z$225)</f>
        <v>0</v>
      </c>
      <c r="AA239" s="18">
        <f>COUNTIFS(Plan1!$D$2:$D$54,$Q239,Plan1!$K$2:$K$54,AA$225)</f>
        <v>0</v>
      </c>
      <c r="AB239" s="18">
        <f>COUNTIFS(Plan1!$D$2:$D$54,$Q239,Plan1!$K$2:$K$54,AB$225)</f>
        <v>0</v>
      </c>
    </row>
    <row r="240" spans="1:28" ht="14.25" customHeight="1" x14ac:dyDescent="0.25">
      <c r="D240" s="24">
        <v>2004</v>
      </c>
      <c r="E240" s="9">
        <f>COUNTIFS(Plan1!$D$2:$D$54,$D240,Plan1!$S$2:$S$54,E$238)</f>
        <v>0</v>
      </c>
      <c r="F240" s="9">
        <f>COUNTIFS(Plan1!$D$2:$D$54,$D240,Plan1!$S$2:$S$54,F$238)</f>
        <v>1</v>
      </c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29"/>
      <c r="V240" s="29"/>
      <c r="W240" s="29"/>
      <c r="X240" s="29"/>
      <c r="Y240" s="29"/>
      <c r="Z240" s="29"/>
      <c r="AA240" s="29"/>
      <c r="AB240" s="29"/>
    </row>
    <row r="241" spans="1:20" ht="12.95" customHeight="1" x14ac:dyDescent="0.25">
      <c r="D241" s="24">
        <v>2005</v>
      </c>
      <c r="E241" s="9">
        <f>COUNTIFS(Plan1!$D$2:$D$54,$D241,Plan1!$S$2:$S$54,E$238)</f>
        <v>3</v>
      </c>
      <c r="F241" s="9">
        <f>COUNTIFS(Plan1!$D$2:$D$54,$D241,Plan1!$S$2:$S$54,F$238)</f>
        <v>0</v>
      </c>
      <c r="L241" s="14"/>
      <c r="M241" s="14"/>
      <c r="N241" s="14"/>
      <c r="O241" s="14"/>
      <c r="P241" s="14"/>
      <c r="Q241" s="14"/>
      <c r="R241" s="14"/>
      <c r="S241" s="14"/>
      <c r="T241" s="14"/>
    </row>
    <row r="242" spans="1:20" ht="33.950000000000003" customHeight="1" x14ac:dyDescent="0.25">
      <c r="D242" s="24">
        <v>2006</v>
      </c>
      <c r="E242" s="9">
        <f>COUNTIFS(Plan1!$D$2:$D$54,$D242,Plan1!$S$2:$S$54,E$238)</f>
        <v>1</v>
      </c>
      <c r="F242" s="9">
        <f>COUNTIFS(Plan1!$D$2:$D$54,$D242,Plan1!$S$2:$S$54,F$238)</f>
        <v>2</v>
      </c>
      <c r="L242" s="14"/>
      <c r="M242" s="14"/>
      <c r="N242" s="38"/>
      <c r="O242" s="38"/>
      <c r="P242" s="38"/>
      <c r="Q242" s="38"/>
      <c r="R242" s="38"/>
      <c r="S242" s="38"/>
      <c r="T242" s="14"/>
    </row>
    <row r="243" spans="1:20" x14ac:dyDescent="0.25">
      <c r="D243" s="24">
        <v>2007</v>
      </c>
      <c r="E243" s="9">
        <f>COUNTIFS(Plan1!$D$2:$D$54,$D243,Plan1!$S$2:$S$54,E$238)</f>
        <v>3</v>
      </c>
      <c r="F243" s="9">
        <f>COUNTIFS(Plan1!$D$2:$D$54,$D243,Plan1!$S$2:$S$54,F$238)</f>
        <v>1</v>
      </c>
      <c r="L243" s="14"/>
      <c r="M243" s="28"/>
      <c r="N243" s="39"/>
      <c r="O243" s="14"/>
      <c r="P243" s="14"/>
      <c r="Q243" s="14"/>
      <c r="R243" s="14"/>
      <c r="S243" s="14"/>
      <c r="T243" s="14"/>
    </row>
    <row r="244" spans="1:20" x14ac:dyDescent="0.25">
      <c r="D244" s="24">
        <v>2008</v>
      </c>
      <c r="E244" s="9">
        <f>COUNTIFS(Plan1!$D$2:$D$54,$D244,Plan1!$S$2:$S$54,E$238)</f>
        <v>5</v>
      </c>
      <c r="F244" s="9">
        <f>COUNTIFS(Plan1!$D$2:$D$54,$D244,Plan1!$S$2:$S$54,F$238)</f>
        <v>2</v>
      </c>
      <c r="L244" s="14"/>
      <c r="M244" s="28"/>
      <c r="N244" s="14"/>
      <c r="O244" s="14"/>
      <c r="P244" s="14"/>
      <c r="Q244" s="14"/>
      <c r="R244" s="14"/>
      <c r="S244" s="14"/>
      <c r="T244" s="14"/>
    </row>
    <row r="245" spans="1:20" x14ac:dyDescent="0.25">
      <c r="D245" s="24">
        <v>2010</v>
      </c>
      <c r="E245" s="9">
        <f>COUNTIFS(Plan1!$D$2:$D$54,$D245,Plan1!$S$2:$S$54,E$238)</f>
        <v>3</v>
      </c>
      <c r="F245" s="9">
        <f>COUNTIFS(Plan1!$D$2:$D$54,$D245,Plan1!$S$2:$S$54,F$238)</f>
        <v>1</v>
      </c>
      <c r="L245" s="14"/>
      <c r="M245" s="40"/>
      <c r="N245" s="14"/>
      <c r="O245" s="14"/>
      <c r="P245" s="14"/>
      <c r="Q245" s="14"/>
      <c r="R245" s="14"/>
      <c r="S245" s="14"/>
      <c r="T245" s="14"/>
    </row>
    <row r="246" spans="1:20" x14ac:dyDescent="0.25">
      <c r="D246" s="24">
        <v>2011</v>
      </c>
      <c r="E246" s="9">
        <f>COUNTIFS(Plan1!$D$2:$D$54,$D246,Plan1!$S$2:$S$54,E$238)</f>
        <v>6</v>
      </c>
      <c r="F246" s="9">
        <f>COUNTIFS(Plan1!$D$2:$D$54,$D246,Plan1!$S$2:$S$54,F$238)</f>
        <v>2</v>
      </c>
      <c r="L246" s="14"/>
      <c r="M246" s="40"/>
      <c r="N246" s="14"/>
      <c r="O246" s="14"/>
      <c r="P246" s="14"/>
      <c r="Q246" s="14"/>
      <c r="R246" s="14"/>
      <c r="S246" s="14"/>
      <c r="T246" s="14"/>
    </row>
    <row r="247" spans="1:20" x14ac:dyDescent="0.25">
      <c r="D247" s="24">
        <v>2012</v>
      </c>
      <c r="E247" s="9">
        <f>COUNTIFS(Plan1!$D$2:$D$54,$D247,Plan1!$S$2:$S$54,E$238)</f>
        <v>3</v>
      </c>
      <c r="F247" s="9">
        <f>COUNTIFS(Plan1!$D$2:$D$54,$D247,Plan1!$S$2:$S$54,F$238)</f>
        <v>1</v>
      </c>
      <c r="L247" s="14"/>
      <c r="M247" s="40"/>
      <c r="N247" s="14"/>
      <c r="O247" s="14"/>
      <c r="P247" s="14"/>
      <c r="Q247" s="14"/>
      <c r="R247" s="14"/>
      <c r="S247" s="14"/>
      <c r="T247" s="14"/>
    </row>
    <row r="248" spans="1:20" x14ac:dyDescent="0.25">
      <c r="D248" s="24">
        <v>2013</v>
      </c>
      <c r="E248" s="9">
        <f>COUNTIFS(Plan1!$D$2:$D$54,$D248,Plan1!$S$2:$S$54,E$238)</f>
        <v>1</v>
      </c>
      <c r="F248" s="9">
        <f>COUNTIFS(Plan1!$D$2:$D$54,$D248,Plan1!$S$2:$S$54,F$238)</f>
        <v>2</v>
      </c>
      <c r="L248" s="14"/>
      <c r="M248" s="40"/>
      <c r="N248" s="14"/>
      <c r="O248" s="14"/>
      <c r="P248" s="14"/>
      <c r="Q248" s="14"/>
      <c r="R248" s="14"/>
      <c r="S248" s="14"/>
      <c r="T248" s="14"/>
    </row>
    <row r="249" spans="1:20" x14ac:dyDescent="0.25">
      <c r="D249" s="24">
        <v>2014</v>
      </c>
      <c r="E249" s="9">
        <f>COUNTIFS(Plan1!$D$2:$D$54,$D249,Plan1!$S$2:$S$54,E$238)</f>
        <v>5</v>
      </c>
      <c r="F249" s="9">
        <f>COUNTIFS(Plan1!$D$2:$D$54,$D249,Plan1!$S$2:$S$54,F$238)</f>
        <v>2</v>
      </c>
      <c r="L249" s="14"/>
      <c r="M249" s="28"/>
      <c r="N249" s="14"/>
      <c r="O249" s="14"/>
      <c r="P249" s="14"/>
      <c r="Q249" s="14"/>
      <c r="R249" s="14"/>
      <c r="S249" s="14"/>
      <c r="T249" s="14"/>
    </row>
    <row r="250" spans="1:20" x14ac:dyDescent="0.25">
      <c r="D250" s="24">
        <v>2015</v>
      </c>
      <c r="E250" s="9">
        <f>COUNTIFS(Plan1!$D$2:$D$54,$D250,Plan1!$S$2:$S$54,E$238)</f>
        <v>0</v>
      </c>
      <c r="F250" s="9">
        <f>COUNTIFS(Plan1!$D$2:$D$54,$D250,Plan1!$S$2:$S$54,F$238)</f>
        <v>0</v>
      </c>
      <c r="L250" s="14"/>
      <c r="M250" s="40"/>
      <c r="N250" s="14"/>
      <c r="O250" s="14"/>
      <c r="P250" s="14"/>
      <c r="Q250" s="14"/>
      <c r="R250" s="14"/>
      <c r="S250" s="14"/>
      <c r="T250" s="14"/>
    </row>
    <row r="251" spans="1:20" x14ac:dyDescent="0.25">
      <c r="D251" s="24">
        <v>2016</v>
      </c>
      <c r="E251" s="9">
        <f>COUNTIFS(Plan1!$D$2:$D$54,$D251,Plan1!$S$2:$S$54,E$238)</f>
        <v>0</v>
      </c>
      <c r="F251" s="9">
        <f>COUNTIFS(Plan1!$D$2:$D$54,$D251,Plan1!$S$2:$S$54,F$238)</f>
        <v>1</v>
      </c>
      <c r="L251" s="14"/>
      <c r="M251" s="40"/>
      <c r="N251" s="14"/>
      <c r="O251" s="14"/>
      <c r="P251" s="14"/>
      <c r="Q251" s="14"/>
      <c r="R251" s="14"/>
      <c r="S251" s="14"/>
      <c r="T251" s="14"/>
    </row>
    <row r="252" spans="1:20" x14ac:dyDescent="0.25">
      <c r="A252" t="s">
        <v>155</v>
      </c>
      <c r="L252" s="14"/>
      <c r="M252" s="40"/>
      <c r="N252" s="14"/>
      <c r="O252" s="14"/>
      <c r="P252" s="14"/>
      <c r="Q252" s="14"/>
      <c r="R252" s="14"/>
      <c r="S252" s="14"/>
      <c r="T252" s="14"/>
    </row>
    <row r="253" spans="1:20" x14ac:dyDescent="0.25">
      <c r="L253" s="14"/>
      <c r="M253" s="40"/>
      <c r="N253" s="14"/>
      <c r="O253" s="14"/>
      <c r="P253" s="14"/>
      <c r="Q253" s="14"/>
      <c r="R253" s="14"/>
      <c r="S253" s="14"/>
      <c r="T253" s="14"/>
    </row>
    <row r="254" spans="1:20" x14ac:dyDescent="0.25">
      <c r="A254" s="21" t="s">
        <v>84</v>
      </c>
      <c r="B254" s="21" t="s">
        <v>51</v>
      </c>
      <c r="C254" s="21" t="s">
        <v>15</v>
      </c>
      <c r="E254" s="21" t="s">
        <v>14</v>
      </c>
      <c r="F254" s="21" t="s">
        <v>75</v>
      </c>
      <c r="J254" s="21" t="s">
        <v>84</v>
      </c>
      <c r="K254" s="21" t="s">
        <v>51</v>
      </c>
      <c r="L254" s="21" t="s">
        <v>15</v>
      </c>
      <c r="N254" s="21" t="s">
        <v>14</v>
      </c>
      <c r="O254" s="21" t="s">
        <v>75</v>
      </c>
      <c r="P254" s="14"/>
      <c r="Q254" s="14"/>
      <c r="R254" s="14"/>
      <c r="S254" s="14"/>
      <c r="T254" s="14"/>
    </row>
    <row r="255" spans="1:20" ht="30" x14ac:dyDescent="0.25">
      <c r="A255" s="7">
        <f>COUNTIFS(Plan1!$K$2:$K$41,$D255,Plan1!$N$2:$N$41,A$254)</f>
        <v>0</v>
      </c>
      <c r="B255" s="7">
        <f>COUNTIFS(Plan1!$K$2:$K$41,$D255,Plan1!$N$2:$N$41,B$254)</f>
        <v>0</v>
      </c>
      <c r="C255" s="7">
        <f>COUNTIFS(Plan1!$K$2:$K$41,$D255,Plan1!$N$2:$N$41,C$254)</f>
        <v>1</v>
      </c>
      <c r="D255" s="21" t="s">
        <v>11</v>
      </c>
      <c r="E255" s="18">
        <f>COUNTIFS(Plan1!$K$2:$K$41,$D255,Plan1!$O$2:$O$41,E$254)</f>
        <v>1</v>
      </c>
      <c r="F255" s="18">
        <f>COUNTIFS(Plan1!$K$2:$K$41,$D255,Plan1!$O$2:$O$41,F$254)</f>
        <v>0</v>
      </c>
      <c r="J255" s="9">
        <f>COUNTIFS(Plan1!$L$2:$L$41,$M255,Plan1!$N$2:$N$41,J$254)</f>
        <v>0</v>
      </c>
      <c r="K255" s="9">
        <f>COUNTIFS(Plan1!$L$2:$L$41,$M255,Plan1!$N$2:$N$41,K$254)</f>
        <v>2</v>
      </c>
      <c r="L255" s="9">
        <f>COUNTIFS(Plan1!$L$2:$L$41,$M255,Plan1!$N$2:$N$41,L$254)</f>
        <v>19</v>
      </c>
      <c r="M255" s="21" t="s">
        <v>12</v>
      </c>
      <c r="N255" s="18">
        <f>COUNTIFS(Plan1!$L$2:$L$41,$M255,Plan1!$O$2:$O$41,N$254)</f>
        <v>14</v>
      </c>
      <c r="O255" s="18">
        <f>COUNTIFS(Plan1!$L$2:$L$41,$M255,Plan1!$O$2:$O$41,O$254)</f>
        <v>7</v>
      </c>
      <c r="P255" s="14"/>
      <c r="Q255" s="14"/>
      <c r="R255" s="14"/>
      <c r="S255" s="14"/>
      <c r="T255" s="14"/>
    </row>
    <row r="256" spans="1:20" x14ac:dyDescent="0.25">
      <c r="A256" s="7">
        <f>COUNTIFS(Plan1!$K$2:$K$41,$D256,Plan1!$N$2:$N$41,A$254)</f>
        <v>0</v>
      </c>
      <c r="B256" s="7">
        <f>COUNTIFS(Plan1!$K$2:$K$41,$D256,Plan1!$N$2:$N$41,B$254)</f>
        <v>1</v>
      </c>
      <c r="C256" s="7">
        <f>COUNTIFS(Plan1!$K$2:$K$41,$D256,Plan1!$N$2:$N$41,C$254)</f>
        <v>12</v>
      </c>
      <c r="D256" s="21" t="s">
        <v>18</v>
      </c>
      <c r="E256" s="18">
        <f>COUNTIFS(Plan1!$K$2:$K$41,$D256,Plan1!$O$2:$O$41,E$254)</f>
        <v>11</v>
      </c>
      <c r="F256" s="18">
        <f>COUNTIFS(Plan1!$K$2:$K$41,$D256,Plan1!$O$2:$O$41,F$254)</f>
        <v>1</v>
      </c>
      <c r="J256" s="9">
        <f>COUNTIFS(Plan1!$L$2:$L$41,$M256,Plan1!$N$2:$N$41,J$254)</f>
        <v>3</v>
      </c>
      <c r="K256" s="9">
        <f>COUNTIFS(Plan1!$L$2:$L$41,$M256,Plan1!$N$2:$N$41,K$254)</f>
        <v>5</v>
      </c>
      <c r="L256" s="9">
        <f>COUNTIFS(Plan1!$L$2:$L$41,$M256,Plan1!$N$2:$N$41,L$254)</f>
        <v>3</v>
      </c>
      <c r="M256" s="21" t="s">
        <v>115</v>
      </c>
      <c r="N256" s="18">
        <f>COUNTIFS(Plan1!$L$2:$L$41,$M256,Plan1!$O$2:$O$41,N$254)</f>
        <v>6</v>
      </c>
      <c r="O256" s="18">
        <f>COUNTIFS(Plan1!$L$2:$L$41,$M256,Plan1!$O$2:$O$41,O$254)</f>
        <v>5</v>
      </c>
    </row>
    <row r="257" spans="1:17" x14ac:dyDescent="0.25">
      <c r="A257" s="7">
        <f>COUNTIFS(Plan1!$K$2:$K$41,$D257,Plan1!$N$2:$N$41,A$254)</f>
        <v>0</v>
      </c>
      <c r="B257" s="7">
        <f>COUNTIFS(Plan1!$K$2:$K$41,$D257,Plan1!$N$2:$N$41,B$254)</f>
        <v>0</v>
      </c>
      <c r="C257" s="7">
        <f>COUNTIFS(Plan1!$K$2:$K$41,$D257,Plan1!$N$2:$N$41,C$254)</f>
        <v>1</v>
      </c>
      <c r="D257" s="21" t="s">
        <v>30</v>
      </c>
      <c r="E257" s="18">
        <f>COUNTIFS(Plan1!$K$2:$K$41,$D257,Plan1!$O$2:$O$41,E$254)</f>
        <v>1</v>
      </c>
      <c r="F257" s="18">
        <f>COUNTIFS(Plan1!$K$2:$K$41,$D257,Plan1!$O$2:$O$41,F$254)</f>
        <v>0</v>
      </c>
      <c r="J257" s="9">
        <f>COUNTIFS(Plan1!$L$2:$L$41,$M257,Plan1!$N$2:$N$41,J$254)</f>
        <v>0</v>
      </c>
      <c r="K257" s="9">
        <f>COUNTIFS(Plan1!$L$2:$L$41,$M257,Plan1!$N$2:$N$41,K$254)</f>
        <v>0</v>
      </c>
      <c r="L257" s="9">
        <f>COUNTIFS(Plan1!$L$2:$L$41,$M257,Plan1!$N$2:$N$41,L$254)</f>
        <v>3</v>
      </c>
      <c r="M257" s="21" t="s">
        <v>38</v>
      </c>
      <c r="N257" s="18">
        <f>COUNTIFS(Plan1!$L$2:$L$41,$M257,Plan1!$O$2:$O$41,N$254)</f>
        <v>2</v>
      </c>
      <c r="O257" s="18">
        <f>COUNTIFS(Plan1!$L$2:$L$41,$M257,Plan1!$O$2:$O$41,O$254)</f>
        <v>0</v>
      </c>
    </row>
    <row r="258" spans="1:17" ht="30" x14ac:dyDescent="0.25">
      <c r="A258" s="7">
        <f>COUNTIFS(Plan1!$K$2:$K$41,$D258,Plan1!$N$2:$N$41,A$254)</f>
        <v>0</v>
      </c>
      <c r="B258" s="7">
        <f>COUNTIFS(Plan1!$K$2:$K$41,$D258,Plan1!$N$2:$N$41,B$254)</f>
        <v>0</v>
      </c>
      <c r="C258" s="7">
        <f>COUNTIFS(Plan1!$K$2:$K$41,$D258,Plan1!$N$2:$N$41,C$254)</f>
        <v>1</v>
      </c>
      <c r="D258" s="21" t="s">
        <v>33</v>
      </c>
      <c r="E258" s="18">
        <f>COUNTIFS(Plan1!$K$2:$K$41,$D258,Plan1!$O$2:$O$41,E$254)</f>
        <v>1</v>
      </c>
      <c r="F258" s="18">
        <f>COUNTIFS(Plan1!$K$2:$K$41,$D258,Plan1!$O$2:$O$41,F$254)</f>
        <v>0</v>
      </c>
      <c r="J258" s="9">
        <f>COUNTIFS(Plan1!$L$2:$L$41,$M258,Plan1!$N$2:$N$41,J$254)</f>
        <v>0</v>
      </c>
      <c r="K258" s="9">
        <f>COUNTIFS(Plan1!$L$2:$L$41,$M258,Plan1!$N$2:$N$41,K$254)</f>
        <v>0</v>
      </c>
      <c r="L258" s="9">
        <f>COUNTIFS(Plan1!$L$2:$L$41,$M258,Plan1!$N$2:$N$41,L$254)</f>
        <v>1</v>
      </c>
      <c r="M258" s="43" t="s">
        <v>114</v>
      </c>
      <c r="N258" s="18">
        <f>COUNTIFS(Plan1!$L$2:$L$41,$M258,Plan1!$O$2:$O$41,N$254)</f>
        <v>1</v>
      </c>
      <c r="O258" s="18">
        <f>COUNTIFS(Plan1!$L$2:$L$41,$M258,Plan1!$O$2:$O$41,O$254)</f>
        <v>0</v>
      </c>
    </row>
    <row r="259" spans="1:17" x14ac:dyDescent="0.25">
      <c r="A259" s="7">
        <f>COUNTIFS(Plan1!$K$2:$K$41,$D259,Plan1!$N$2:$N$41,A$254)</f>
        <v>2</v>
      </c>
      <c r="B259" s="7">
        <f>COUNTIFS(Plan1!$K$2:$K$41,$D259,Plan1!$N$2:$N$41,B$254)</f>
        <v>4</v>
      </c>
      <c r="C259" s="7">
        <f>COUNTIFS(Plan1!$K$2:$K$41,$D259,Plan1!$N$2:$N$41,C$254)</f>
        <v>7</v>
      </c>
      <c r="D259" s="21" t="s">
        <v>37</v>
      </c>
      <c r="E259" s="18">
        <f>COUNTIFS(Plan1!$K$2:$K$41,$D259,Plan1!$O$2:$O$41,E$254)</f>
        <v>8</v>
      </c>
      <c r="F259" s="18">
        <f>COUNTIFS(Plan1!$K$2:$K$41,$D259,Plan1!$O$2:$O$41,F$254)</f>
        <v>5</v>
      </c>
      <c r="J259" s="9">
        <f>COUNTIFS(Plan1!$L$2:$L$41,$M259,Plan1!$N$2:$N$41,J$254)</f>
        <v>0</v>
      </c>
      <c r="K259" s="9">
        <f>COUNTIFS(Plan1!$L$2:$L$41,$M259,Plan1!$N$2:$N$41,K$254)</f>
        <v>1</v>
      </c>
      <c r="L259" s="9">
        <f>COUNTIFS(Plan1!$L$2:$L$41,$M259,Plan1!$N$2:$N$41,L$254)</f>
        <v>0</v>
      </c>
      <c r="M259" s="21" t="s">
        <v>47</v>
      </c>
      <c r="N259" s="18">
        <f>COUNTIFS(Plan1!$L$2:$L$41,$M259,Plan1!$O$2:$O$41,N$254)</f>
        <v>1</v>
      </c>
      <c r="O259" s="18">
        <f>COUNTIFS(Plan1!$L$2:$L$41,$M259,Plan1!$O$2:$O$41,O$254)</f>
        <v>0</v>
      </c>
    </row>
    <row r="260" spans="1:17" ht="30" x14ac:dyDescent="0.25">
      <c r="A260" s="7">
        <f>COUNTIFS(Plan1!$K$2:$K$41,$D260,Plan1!$N$2:$N$41,A$254)</f>
        <v>0</v>
      </c>
      <c r="B260" s="7">
        <f>COUNTIFS(Plan1!$K$2:$K$41,$D260,Plan1!$N$2:$N$41,B$254)</f>
        <v>0</v>
      </c>
      <c r="C260" s="7">
        <f>COUNTIFS(Plan1!$K$2:$K$41,$D260,Plan1!$N$2:$N$41,C$254)</f>
        <v>3</v>
      </c>
      <c r="D260" s="47" t="s">
        <v>183</v>
      </c>
      <c r="E260" s="18">
        <f>COUNTIFS(Plan1!$K$2:$K$41,$D260,Plan1!$O$2:$O$41,E$254)</f>
        <v>1</v>
      </c>
      <c r="F260" s="18">
        <f>COUNTIFS(Plan1!$K$2:$K$41,$D260,Plan1!$O$2:$O$41,F$254)</f>
        <v>2</v>
      </c>
      <c r="J260" s="9">
        <f>COUNTIFS(Plan1!$L$2:$L$41,$M260,Plan1!$N$2:$N$41,J$254)</f>
        <v>0</v>
      </c>
      <c r="K260" s="9">
        <f>COUNTIFS(Plan1!$L$2:$L$41,$M260,Plan1!$N$2:$N$41,K$254)</f>
        <v>0</v>
      </c>
      <c r="L260" s="9">
        <f>COUNTIFS(Plan1!$L$2:$L$41,$M260,Plan1!$N$2:$N$41,L$254)</f>
        <v>3</v>
      </c>
      <c r="M260" s="21" t="s">
        <v>95</v>
      </c>
      <c r="N260" s="18">
        <f>COUNTIFS(Plan1!$L$2:$L$41,$M260,Plan1!$O$2:$O$41,N$254)</f>
        <v>3</v>
      </c>
      <c r="O260" s="18">
        <f>COUNTIFS(Plan1!$L$2:$L$41,$M260,Plan1!$O$2:$O$41,O$254)</f>
        <v>0</v>
      </c>
    </row>
    <row r="261" spans="1:17" x14ac:dyDescent="0.25">
      <c r="A261" s="7">
        <f>COUNTIFS(Plan1!$K$2:$K$41,$D261,Plan1!$N$2:$N$41,A$254)</f>
        <v>0</v>
      </c>
      <c r="B261" s="7">
        <f>COUNTIFS(Plan1!$K$2:$K$41,$D261,Plan1!$N$2:$N$41,B$254)</f>
        <v>1</v>
      </c>
      <c r="C261" s="7">
        <f>COUNTIFS(Plan1!$K$2:$K$41,$D261,Plan1!$N$2:$N$41,C$254)</f>
        <v>1</v>
      </c>
      <c r="D261" s="21" t="s">
        <v>54</v>
      </c>
      <c r="E261" s="18">
        <f>COUNTIFS(Plan1!$K$2:$K$41,$D261,Plan1!$O$2:$O$41,E$254)</f>
        <v>2</v>
      </c>
      <c r="F261" s="18">
        <f>COUNTIFS(Plan1!$K$2:$K$41,$D261,Plan1!$O$2:$O$41,F$254)</f>
        <v>0</v>
      </c>
      <c r="I261" s="14"/>
      <c r="J261" s="14"/>
      <c r="K261" s="14"/>
      <c r="L261" s="14"/>
      <c r="M261" s="28"/>
      <c r="N261" s="29"/>
      <c r="O261" s="29"/>
      <c r="P261" s="14"/>
      <c r="Q261" s="14"/>
    </row>
    <row r="262" spans="1:17" x14ac:dyDescent="0.25">
      <c r="A262" s="7">
        <f>COUNTIFS(Plan1!$K$2:$K$41,$D262,Plan1!$N$2:$N$41,A$254)</f>
        <v>0</v>
      </c>
      <c r="B262" s="7">
        <f>COUNTIFS(Plan1!$K$2:$K$41,$D262,Plan1!$N$2:$N$41,B$254)</f>
        <v>0</v>
      </c>
      <c r="C262" s="7">
        <f>COUNTIFS(Plan1!$K$2:$K$41,$D262,Plan1!$N$2:$N$41,C$254)</f>
        <v>1</v>
      </c>
      <c r="D262" s="21" t="s">
        <v>62</v>
      </c>
      <c r="E262" s="18">
        <f>COUNTIFS(Plan1!$K$2:$K$41,$D262,Plan1!$O$2:$O$41,E$254)</f>
        <v>1</v>
      </c>
      <c r="F262" s="18">
        <f>COUNTIFS(Plan1!$K$2:$K$41,$D262,Plan1!$O$2:$O$41,F$254)</f>
        <v>0</v>
      </c>
      <c r="I262" s="14"/>
      <c r="J262" s="14"/>
      <c r="K262" s="14"/>
      <c r="L262" s="14"/>
      <c r="M262" s="28"/>
      <c r="N262" s="29"/>
      <c r="O262" s="29"/>
      <c r="P262" s="14"/>
      <c r="Q262" s="14"/>
    </row>
    <row r="263" spans="1:17" x14ac:dyDescent="0.25">
      <c r="A263" s="7">
        <f>COUNTIFS(Plan1!$K$2:$K$41,$D263,Plan1!$N$2:$N$41,A$254)</f>
        <v>0</v>
      </c>
      <c r="B263" s="7">
        <f>COUNTIFS(Plan1!$K$2:$K$41,$D263,Plan1!$N$2:$N$41,B$254)</f>
        <v>2</v>
      </c>
      <c r="C263" s="7">
        <f>COUNTIFS(Plan1!$K$2:$K$41,$D263,Plan1!$N$2:$N$41,C$254)</f>
        <v>0</v>
      </c>
      <c r="D263" s="21" t="s">
        <v>78</v>
      </c>
      <c r="E263" s="18">
        <f>COUNTIFS(Plan1!$K$2:$K$41,$D263,Plan1!$O$2:$O$41,E$254)</f>
        <v>0</v>
      </c>
      <c r="F263" s="18">
        <f>COUNTIFS(Plan1!$K$2:$K$41,$D263,Plan1!$O$2:$O$41,F$254)</f>
        <v>2</v>
      </c>
      <c r="I263" s="14"/>
      <c r="J263" s="14"/>
      <c r="K263" s="14"/>
      <c r="L263" s="14"/>
      <c r="M263" s="28"/>
      <c r="N263" s="29"/>
      <c r="O263" s="29"/>
      <c r="P263" s="14"/>
      <c r="Q263" s="14"/>
    </row>
    <row r="264" spans="1:17" x14ac:dyDescent="0.25">
      <c r="A264" s="7">
        <f>COUNTIFS(Plan1!$K$2:$K$41,$D264,Plan1!$N$2:$N$41,A$254)</f>
        <v>1</v>
      </c>
      <c r="B264" s="7">
        <f>COUNTIFS(Plan1!$K$2:$K$41,$D264,Plan1!$N$2:$N$41,B$254)</f>
        <v>0</v>
      </c>
      <c r="C264" s="7">
        <f>COUNTIFS(Plan1!$K$2:$K$41,$D264,Plan1!$N$2:$N$41,C$254)</f>
        <v>0</v>
      </c>
      <c r="D264" s="21" t="s">
        <v>86</v>
      </c>
      <c r="E264" s="18">
        <f>COUNTIFS(Plan1!$K$2:$K$41,$D264,Plan1!$O$2:$O$41,E$254)</f>
        <v>0</v>
      </c>
      <c r="F264" s="18">
        <f>COUNTIFS(Plan1!$K$2:$K$41,$D264,Plan1!$O$2:$O$41,F$254)</f>
        <v>1</v>
      </c>
      <c r="I264" s="14"/>
      <c r="J264" s="14"/>
      <c r="K264" s="14"/>
      <c r="L264" s="14"/>
      <c r="M264" s="28"/>
      <c r="N264" s="29"/>
      <c r="O264" s="29"/>
      <c r="P264" s="14"/>
      <c r="Q264" s="14"/>
    </row>
    <row r="265" spans="1:17" x14ac:dyDescent="0.25">
      <c r="A265" s="7">
        <f>COUNTIFS(Plan1!$K$2:$K$41,$D265,Plan1!$N$2:$N$41,A$254)</f>
        <v>0</v>
      </c>
      <c r="B265" s="7">
        <f>COUNTIFS(Plan1!$K$2:$K$41,$D265,Plan1!$N$2:$N$41,B$254)</f>
        <v>0</v>
      </c>
      <c r="C265" s="7">
        <f>COUNTIFS(Plan1!$K$2:$K$41,$D265,Plan1!$N$2:$N$41,C$254)</f>
        <v>2</v>
      </c>
      <c r="D265" s="21" t="s">
        <v>106</v>
      </c>
      <c r="E265" s="18">
        <f>COUNTIFS(Plan1!$K$2:$K$41,$D265,Plan1!$O$2:$O$41,E$254)</f>
        <v>1</v>
      </c>
      <c r="F265" s="18">
        <f>COUNTIFS(Plan1!$K$2:$K$41,$D265,Plan1!$O$2:$O$41,F$254)</f>
        <v>1</v>
      </c>
      <c r="I265" s="14"/>
      <c r="J265" s="14"/>
      <c r="K265" s="14"/>
      <c r="L265" s="14"/>
      <c r="M265" s="28"/>
      <c r="N265" s="29"/>
      <c r="O265" s="29"/>
      <c r="P265" s="14"/>
      <c r="Q265" s="14"/>
    </row>
    <row r="266" spans="1:17" x14ac:dyDescent="0.25">
      <c r="I266" s="14"/>
      <c r="J266" s="14"/>
      <c r="K266" s="14"/>
      <c r="L266" s="14"/>
      <c r="M266" s="14"/>
      <c r="N266" s="14"/>
      <c r="O266" s="14"/>
      <c r="P266" s="14"/>
      <c r="Q266" s="14"/>
    </row>
    <row r="268" spans="1:17" x14ac:dyDescent="0.25">
      <c r="A268" t="s">
        <v>154</v>
      </c>
      <c r="C268" s="21" t="s">
        <v>46</v>
      </c>
      <c r="D268" s="21" t="s">
        <v>34</v>
      </c>
      <c r="E268" s="21" t="s">
        <v>117</v>
      </c>
      <c r="F268" s="21" t="s">
        <v>55</v>
      </c>
    </row>
    <row r="269" spans="1:17" x14ac:dyDescent="0.25">
      <c r="B269" s="21" t="s">
        <v>12</v>
      </c>
      <c r="C269" s="9">
        <f>COUNTIFS(Plan1!$L$2:$L$41,$B269,Plan1!$T$2:$T$41,C$268)</f>
        <v>8</v>
      </c>
      <c r="D269" s="9">
        <f>COUNTIFS(Plan1!$L$2:$L$41,$B269,Plan1!$T$2:$T$41,D$268)</f>
        <v>13</v>
      </c>
      <c r="E269" s="9">
        <f>COUNTIFS(Plan1!$L$2:$L$41,$B269,Plan1!$T$2:$T$41,E$268)</f>
        <v>0</v>
      </c>
      <c r="F269" s="9">
        <f>COUNTIFS(Plan1!$L$2:$L$41,$B269,Plan1!$T$2:$T$41,F$268)</f>
        <v>0</v>
      </c>
    </row>
    <row r="270" spans="1:17" x14ac:dyDescent="0.25">
      <c r="B270" s="21" t="s">
        <v>115</v>
      </c>
      <c r="C270" s="9">
        <f>COUNTIFS(Plan1!$L$2:$L$41,$B270,Plan1!$T$2:$T$41,C$268)</f>
        <v>2</v>
      </c>
      <c r="D270" s="9">
        <f>COUNTIFS(Plan1!$L$2:$L$41,$B270,Plan1!$T$2:$T$41,D$268)</f>
        <v>8</v>
      </c>
      <c r="E270" s="9">
        <f>COUNTIFS(Plan1!$L$2:$L$41,$B270,Plan1!$T$2:$T$41,E$268)</f>
        <v>0</v>
      </c>
      <c r="F270" s="9">
        <f>COUNTIFS(Plan1!$L$2:$L$41,$B270,Plan1!$T$2:$T$41,F$268)</f>
        <v>1</v>
      </c>
    </row>
    <row r="271" spans="1:17" x14ac:dyDescent="0.25">
      <c r="B271" s="21" t="s">
        <v>38</v>
      </c>
      <c r="C271" s="9">
        <f>COUNTIFS(Plan1!$L$2:$L$41,$B271,Plan1!$T$2:$T$41,C$268)</f>
        <v>1</v>
      </c>
      <c r="D271" s="9">
        <f>COUNTIFS(Plan1!$L$2:$L$41,$B271,Plan1!$T$2:$T$41,D$268)</f>
        <v>1</v>
      </c>
      <c r="E271" s="9">
        <f>COUNTIFS(Plan1!$L$2:$L$41,$B271,Plan1!$T$2:$T$41,E$268)</f>
        <v>1</v>
      </c>
      <c r="F271" s="9">
        <f>COUNTIFS(Plan1!$L$2:$L$41,$B271,Plan1!$T$2:$T$41,F$268)</f>
        <v>0</v>
      </c>
    </row>
    <row r="272" spans="1:17" x14ac:dyDescent="0.25">
      <c r="B272" s="43" t="s">
        <v>114</v>
      </c>
      <c r="C272" s="9">
        <f>COUNTIFS(Plan1!$L$2:$L$41,$B272,Plan1!$T$2:$T$41,C$268)</f>
        <v>0</v>
      </c>
      <c r="D272" s="9">
        <f>COUNTIFS(Plan1!$L$2:$L$41,$B272,Plan1!$T$2:$T$41,D$268)</f>
        <v>1</v>
      </c>
      <c r="E272" s="9">
        <f>COUNTIFS(Plan1!$L$2:$L$41,$B272,Plan1!$T$2:$T$41,E$268)</f>
        <v>0</v>
      </c>
      <c r="F272" s="9">
        <f>COUNTIFS(Plan1!$L$2:$L$41,$B272,Plan1!$T$2:$T$41,F$268)</f>
        <v>0</v>
      </c>
    </row>
    <row r="273" spans="1:12" x14ac:dyDescent="0.25">
      <c r="B273" s="21" t="s">
        <v>47</v>
      </c>
      <c r="C273" s="9">
        <f>COUNTIFS(Plan1!$L$2:$L$41,$B273,Plan1!$T$2:$T$41,C$268)</f>
        <v>1</v>
      </c>
      <c r="D273" s="9">
        <f>COUNTIFS(Plan1!$L$2:$L$41,$B273,Plan1!$T$2:$T$41,D$268)</f>
        <v>0</v>
      </c>
      <c r="E273" s="9">
        <f>COUNTIFS(Plan1!$L$2:$L$41,$B273,Plan1!$T$2:$T$41,E$268)</f>
        <v>0</v>
      </c>
      <c r="F273" s="9">
        <f>COUNTIFS(Plan1!$L$2:$L$41,$B273,Plan1!$T$2:$T$41,F$268)</f>
        <v>0</v>
      </c>
    </row>
    <row r="274" spans="1:12" x14ac:dyDescent="0.25">
      <c r="B274" s="21" t="s">
        <v>95</v>
      </c>
      <c r="C274" s="9">
        <f>COUNTIFS(Plan1!$L$2:$L$41,$B274,Plan1!$T$2:$T$41,C$268)</f>
        <v>2</v>
      </c>
      <c r="D274" s="9">
        <f>COUNTIFS(Plan1!$L$2:$L$41,$B274,Plan1!$T$2:$T$41,D$268)</f>
        <v>1</v>
      </c>
      <c r="E274" s="9">
        <f>COUNTIFS(Plan1!$L$2:$L$41,$B274,Plan1!$T$2:$T$41,E$268)</f>
        <v>0</v>
      </c>
      <c r="F274" s="9">
        <f>COUNTIFS(Plan1!$L$2:$L$41,$B274,Plan1!$T$2:$T$41,F$268)</f>
        <v>0</v>
      </c>
    </row>
    <row r="276" spans="1:12" x14ac:dyDescent="0.25">
      <c r="A276" t="s">
        <v>156</v>
      </c>
    </row>
    <row r="278" spans="1:12" x14ac:dyDescent="0.25">
      <c r="B278" s="27" t="s">
        <v>109</v>
      </c>
      <c r="C278" s="27" t="s">
        <v>39</v>
      </c>
      <c r="D278" s="27" t="s">
        <v>7</v>
      </c>
      <c r="E278" s="27" t="s">
        <v>27</v>
      </c>
      <c r="F278" s="9"/>
      <c r="G278" s="27" t="s">
        <v>12</v>
      </c>
      <c r="H278" s="27" t="s">
        <v>115</v>
      </c>
      <c r="I278" s="27" t="s">
        <v>38</v>
      </c>
      <c r="J278" s="36" t="s">
        <v>114</v>
      </c>
      <c r="K278" s="27" t="s">
        <v>47</v>
      </c>
      <c r="L278" s="27" t="s">
        <v>95</v>
      </c>
    </row>
    <row r="279" spans="1:12" ht="30" x14ac:dyDescent="0.25">
      <c r="B279" s="9">
        <f>COUNTIFS(Plan1!$K$2:$K$41,$F279,Plan1!$I$2:$I$41,B$278)</f>
        <v>0</v>
      </c>
      <c r="C279" s="9">
        <f>COUNTIFS(Plan1!$K$2:$K$41,$F279,Plan1!$I$2:$I$41,C$278)</f>
        <v>0</v>
      </c>
      <c r="D279" s="9">
        <f>COUNTIFS(Plan1!$K$2:$K$41,$F279,Plan1!$I$2:$I$41,D$278)</f>
        <v>1</v>
      </c>
      <c r="E279" s="9">
        <f>COUNTIFS(Plan1!$K$2:$K$41,$F279,Plan1!$I$2:$I$41,E$278)</f>
        <v>0</v>
      </c>
      <c r="F279" s="27" t="s">
        <v>11</v>
      </c>
      <c r="G279" s="9">
        <f>COUNTIFS(Plan1!$K$2:$K$41,$F279,Plan1!$L$2:$L$41,G$278)</f>
        <v>1</v>
      </c>
      <c r="H279" s="9">
        <f>COUNTIFS(Plan1!$K$2:$K$41,$F279,Plan1!$L$2:$L$41,H$278)</f>
        <v>0</v>
      </c>
      <c r="I279" s="9">
        <f>COUNTIFS(Plan1!$K$2:$K$41,$F279,Plan1!$L$2:$L$41,I$278)</f>
        <v>0</v>
      </c>
      <c r="J279" s="9">
        <f>COUNTIFS(Plan1!$K$2:$K$41,$F279,Plan1!$L$2:$L$41,J$278)</f>
        <v>0</v>
      </c>
      <c r="K279" s="9">
        <f>COUNTIFS(Plan1!$K$2:$K$41,$F279,Plan1!$L$2:$L$41,K$278)</f>
        <v>0</v>
      </c>
      <c r="L279" s="9">
        <f>COUNTIFS(Plan1!$K$2:$K$41,$F279,Plan1!$L$2:$L$41,L$278)</f>
        <v>0</v>
      </c>
    </row>
    <row r="280" spans="1:12" x14ac:dyDescent="0.25">
      <c r="B280" s="9">
        <f>COUNTIFS(Plan1!$K$2:$K$41,$F280,Plan1!$I$2:$I$41,B$278)</f>
        <v>1</v>
      </c>
      <c r="C280" s="9">
        <f>COUNTIFS(Plan1!$K$2:$K$41,$F280,Plan1!$I$2:$I$41,C$278)</f>
        <v>0</v>
      </c>
      <c r="D280" s="9">
        <f>COUNTIFS(Plan1!$K$2:$K$41,$F280,Plan1!$I$2:$I$41,D$278)</f>
        <v>3</v>
      </c>
      <c r="E280" s="9">
        <f>COUNTIFS(Plan1!$K$2:$K$41,$F280,Plan1!$I$2:$I$41,E$278)</f>
        <v>9</v>
      </c>
      <c r="F280" s="27" t="s">
        <v>18</v>
      </c>
      <c r="G280" s="9">
        <f>COUNTIFS(Plan1!$K$2:$K$41,$F280,Plan1!$L$2:$L$41,G$278)</f>
        <v>7</v>
      </c>
      <c r="H280" s="9">
        <f>COUNTIFS(Plan1!$K$2:$K$41,$F280,Plan1!$L$2:$L$41,H$278)</f>
        <v>1</v>
      </c>
      <c r="I280" s="9">
        <f>COUNTIFS(Plan1!$K$2:$K$41,$F280,Plan1!$L$2:$L$41,I$278)</f>
        <v>1</v>
      </c>
      <c r="J280" s="9">
        <f>COUNTIFS(Plan1!$K$2:$K$41,$F280,Plan1!$L$2:$L$41,J$278)</f>
        <v>1</v>
      </c>
      <c r="K280" s="9">
        <f>COUNTIFS(Plan1!$K$2:$K$41,$F280,Plan1!$L$2:$L$41,K$278)</f>
        <v>1</v>
      </c>
      <c r="L280" s="9">
        <f>COUNTIFS(Plan1!$K$2:$K$41,$F280,Plan1!$L$2:$L$41,L$278)</f>
        <v>2</v>
      </c>
    </row>
    <row r="281" spans="1:12" x14ac:dyDescent="0.25">
      <c r="B281" s="9">
        <f>COUNTIFS(Plan1!$K$2:$K$41,$F281,Plan1!$I$2:$I$41,B$278)</f>
        <v>1</v>
      </c>
      <c r="C281" s="9">
        <f>COUNTIFS(Plan1!$K$2:$K$41,$F281,Plan1!$I$2:$I$41,C$278)</f>
        <v>0</v>
      </c>
      <c r="D281" s="9">
        <f>COUNTIFS(Plan1!$K$2:$K$41,$F281,Plan1!$I$2:$I$41,D$278)</f>
        <v>0</v>
      </c>
      <c r="E281" s="9">
        <f>COUNTIFS(Plan1!$K$2:$K$41,$F281,Plan1!$I$2:$I$41,E$278)</f>
        <v>0</v>
      </c>
      <c r="F281" s="27" t="s">
        <v>30</v>
      </c>
      <c r="G281" s="9">
        <f>COUNTIFS(Plan1!$K$2:$K$41,$F281,Plan1!$L$2:$L$41,G$278)</f>
        <v>1</v>
      </c>
      <c r="H281" s="9">
        <f>COUNTIFS(Plan1!$K$2:$K$41,$F281,Plan1!$L$2:$L$41,H$278)</f>
        <v>0</v>
      </c>
      <c r="I281" s="9">
        <f>COUNTIFS(Plan1!$K$2:$K$41,$F281,Plan1!$L$2:$L$41,I$278)</f>
        <v>0</v>
      </c>
      <c r="J281" s="9">
        <f>COUNTIFS(Plan1!$K$2:$K$41,$F281,Plan1!$L$2:$L$41,J$278)</f>
        <v>0</v>
      </c>
      <c r="K281" s="9">
        <f>COUNTIFS(Plan1!$K$2:$K$41,$F281,Plan1!$L$2:$L$41,K$278)</f>
        <v>0</v>
      </c>
      <c r="L281" s="9">
        <f>COUNTIFS(Plan1!$K$2:$K$41,$F281,Plan1!$L$2:$L$41,L$278)</f>
        <v>0</v>
      </c>
    </row>
    <row r="282" spans="1:12" ht="30" x14ac:dyDescent="0.25">
      <c r="B282" s="9">
        <f>COUNTIFS(Plan1!$K$2:$K$41,$F282,Plan1!$I$2:$I$41,B$278)</f>
        <v>1</v>
      </c>
      <c r="C282" s="9">
        <f>COUNTIFS(Plan1!$K$2:$K$41,$F282,Plan1!$I$2:$I$41,C$278)</f>
        <v>0</v>
      </c>
      <c r="D282" s="9">
        <f>COUNTIFS(Plan1!$K$2:$K$41,$F282,Plan1!$I$2:$I$41,D$278)</f>
        <v>0</v>
      </c>
      <c r="E282" s="9">
        <f>COUNTIFS(Plan1!$K$2:$K$41,$F282,Plan1!$I$2:$I$41,E$278)</f>
        <v>0</v>
      </c>
      <c r="F282" s="27" t="s">
        <v>33</v>
      </c>
      <c r="G282" s="9">
        <f>COUNTIFS(Plan1!$K$2:$K$41,$F282,Plan1!$L$2:$L$41,G$278)</f>
        <v>0</v>
      </c>
      <c r="H282" s="9">
        <f>COUNTIFS(Plan1!$K$2:$K$41,$F282,Plan1!$L$2:$L$41,H$278)</f>
        <v>1</v>
      </c>
      <c r="I282" s="9">
        <f>COUNTIFS(Plan1!$K$2:$K$41,$F282,Plan1!$L$2:$L$41,I$278)</f>
        <v>0</v>
      </c>
      <c r="J282" s="9">
        <f>COUNTIFS(Plan1!$K$2:$K$41,$F282,Plan1!$L$2:$L$41,J$278)</f>
        <v>0</v>
      </c>
      <c r="K282" s="9">
        <f>COUNTIFS(Plan1!$K$2:$K$41,$F282,Plan1!$L$2:$L$41,K$278)</f>
        <v>0</v>
      </c>
      <c r="L282" s="9">
        <f>COUNTIFS(Plan1!$K$2:$K$41,$F282,Plan1!$L$2:$L$41,L$278)</f>
        <v>0</v>
      </c>
    </row>
    <row r="283" spans="1:12" x14ac:dyDescent="0.25">
      <c r="B283" s="9">
        <f>COUNTIFS(Plan1!$K$2:$K$41,$F283,Plan1!$I$2:$I$41,B$278)</f>
        <v>3</v>
      </c>
      <c r="C283" s="9">
        <f>COUNTIFS(Plan1!$K$2:$K$41,$F283,Plan1!$I$2:$I$41,C$278)</f>
        <v>1</v>
      </c>
      <c r="D283" s="9">
        <f>COUNTIFS(Plan1!$K$2:$K$41,$F283,Plan1!$I$2:$I$41,D$278)</f>
        <v>2</v>
      </c>
      <c r="E283" s="9">
        <f>COUNTIFS(Plan1!$K$2:$K$41,$F283,Plan1!$I$2:$I$41,E$278)</f>
        <v>7</v>
      </c>
      <c r="F283" s="27" t="s">
        <v>37</v>
      </c>
      <c r="G283" s="9">
        <f>COUNTIFS(Plan1!$K$2:$K$41,$F283,Plan1!$L$2:$L$41,G$278)</f>
        <v>7</v>
      </c>
      <c r="H283" s="9">
        <f>COUNTIFS(Plan1!$K$2:$K$41,$F283,Plan1!$L$2:$L$41,H$278)</f>
        <v>4</v>
      </c>
      <c r="I283" s="9">
        <f>COUNTIFS(Plan1!$K$2:$K$41,$F283,Plan1!$L$2:$L$41,I$278)</f>
        <v>1</v>
      </c>
      <c r="J283" s="9">
        <f>COUNTIFS(Plan1!$K$2:$K$41,$F283,Plan1!$L$2:$L$41,J$278)</f>
        <v>0</v>
      </c>
      <c r="K283" s="9">
        <f>COUNTIFS(Plan1!$K$2:$K$41,$F283,Plan1!$L$2:$L$41,K$278)</f>
        <v>0</v>
      </c>
      <c r="L283" s="9">
        <f>COUNTIFS(Plan1!$K$2:$K$41,$F283,Plan1!$L$2:$L$41,L$278)</f>
        <v>1</v>
      </c>
    </row>
    <row r="284" spans="1:12" ht="30" x14ac:dyDescent="0.25">
      <c r="B284" s="9">
        <f>COUNTIFS(Plan1!$K$2:$K$41,$F284,Plan1!$I$2:$I$41,B$278)</f>
        <v>0</v>
      </c>
      <c r="C284" s="9">
        <f>COUNTIFS(Plan1!$K$2:$K$41,$F284,Plan1!$I$2:$I$41,C$278)</f>
        <v>0</v>
      </c>
      <c r="D284" s="9">
        <f>COUNTIFS(Plan1!$K$2:$K$41,$F284,Plan1!$I$2:$I$41,D$278)</f>
        <v>0</v>
      </c>
      <c r="E284" s="9">
        <f>COUNTIFS(Plan1!$K$2:$K$41,$F284,Plan1!$I$2:$I$41,E$278)</f>
        <v>3</v>
      </c>
      <c r="F284" s="36" t="s">
        <v>183</v>
      </c>
      <c r="G284" s="9">
        <f>COUNTIFS(Plan1!$K$2:$K$41,$F284,Plan1!$L$2:$L$41,G$278)</f>
        <v>3</v>
      </c>
      <c r="H284" s="9">
        <f>COUNTIFS(Plan1!$K$2:$K$41,$F284,Plan1!$L$2:$L$41,H$278)</f>
        <v>0</v>
      </c>
      <c r="I284" s="9">
        <f>COUNTIFS(Plan1!$K$2:$K$41,$F284,Plan1!$L$2:$L$41,I$278)</f>
        <v>0</v>
      </c>
      <c r="J284" s="9">
        <f>COUNTIFS(Plan1!$K$2:$K$41,$F284,Plan1!$L$2:$L$41,J$278)</f>
        <v>0</v>
      </c>
      <c r="K284" s="9">
        <f>COUNTIFS(Plan1!$K$2:$K$41,$F284,Plan1!$L$2:$L$41,K$278)</f>
        <v>0</v>
      </c>
      <c r="L284" s="9">
        <f>COUNTIFS(Plan1!$K$2:$K$41,$F284,Plan1!$L$2:$L$41,L$278)</f>
        <v>0</v>
      </c>
    </row>
    <row r="285" spans="1:12" x14ac:dyDescent="0.25">
      <c r="B285" s="9">
        <f>COUNTIFS(Plan1!$K$2:$K$41,$F285,Plan1!$I$2:$I$41,B$278)</f>
        <v>0</v>
      </c>
      <c r="C285" s="9">
        <f>COUNTIFS(Plan1!$K$2:$K$41,$F285,Plan1!$I$2:$I$41,C$278)</f>
        <v>0</v>
      </c>
      <c r="D285" s="9">
        <f>COUNTIFS(Plan1!$K$2:$K$41,$F285,Plan1!$I$2:$I$41,D$278)</f>
        <v>0</v>
      </c>
      <c r="E285" s="9">
        <f>COUNTIFS(Plan1!$K$2:$K$41,$F285,Plan1!$I$2:$I$41,E$278)</f>
        <v>2</v>
      </c>
      <c r="F285" s="27" t="s">
        <v>54</v>
      </c>
      <c r="G285" s="9">
        <f>COUNTIFS(Plan1!$K$2:$K$41,$F285,Plan1!$L$2:$L$41,G$278)</f>
        <v>1</v>
      </c>
      <c r="H285" s="9">
        <f>COUNTIFS(Plan1!$K$2:$K$41,$F285,Plan1!$L$2:$L$41,H$278)</f>
        <v>1</v>
      </c>
      <c r="I285" s="9">
        <f>COUNTIFS(Plan1!$K$2:$K$41,$F285,Plan1!$L$2:$L$41,I$278)</f>
        <v>0</v>
      </c>
      <c r="J285" s="9">
        <f>COUNTIFS(Plan1!$K$2:$K$41,$F285,Plan1!$L$2:$L$41,J$278)</f>
        <v>0</v>
      </c>
      <c r="K285" s="9">
        <f>COUNTIFS(Plan1!$K$2:$K$41,$F285,Plan1!$L$2:$L$41,K$278)</f>
        <v>0</v>
      </c>
      <c r="L285" s="9">
        <f>COUNTIFS(Plan1!$K$2:$K$41,$F285,Plan1!$L$2:$L$41,L$278)</f>
        <v>0</v>
      </c>
    </row>
    <row r="286" spans="1:12" x14ac:dyDescent="0.25">
      <c r="B286" s="9">
        <f>COUNTIFS(Plan1!$K$2:$K$41,$F286,Plan1!$I$2:$I$41,B$278)</f>
        <v>0</v>
      </c>
      <c r="C286" s="9">
        <f>COUNTIFS(Plan1!$K$2:$K$41,$F286,Plan1!$I$2:$I$41,C$278)</f>
        <v>0</v>
      </c>
      <c r="D286" s="9">
        <f>COUNTIFS(Plan1!$K$2:$K$41,$F286,Plan1!$I$2:$I$41,D$278)</f>
        <v>0</v>
      </c>
      <c r="E286" s="9">
        <f>COUNTIFS(Plan1!$K$2:$K$41,$F286,Plan1!$I$2:$I$41,E$278)</f>
        <v>1</v>
      </c>
      <c r="F286" s="27" t="s">
        <v>62</v>
      </c>
      <c r="G286" s="9">
        <f>COUNTIFS(Plan1!$K$2:$K$41,$F286,Plan1!$L$2:$L$41,G$278)</f>
        <v>0</v>
      </c>
      <c r="H286" s="9">
        <f>COUNTIFS(Plan1!$K$2:$K$41,$F286,Plan1!$L$2:$L$41,H$278)</f>
        <v>0</v>
      </c>
      <c r="I286" s="9">
        <f>COUNTIFS(Plan1!$K$2:$K$41,$F286,Plan1!$L$2:$L$41,I$278)</f>
        <v>1</v>
      </c>
      <c r="J286" s="9">
        <f>COUNTIFS(Plan1!$K$2:$K$41,$F286,Plan1!$L$2:$L$41,J$278)</f>
        <v>0</v>
      </c>
      <c r="K286" s="9">
        <f>COUNTIFS(Plan1!$K$2:$K$41,$F286,Plan1!$L$2:$L$41,K$278)</f>
        <v>0</v>
      </c>
      <c r="L286" s="9">
        <f>COUNTIFS(Plan1!$K$2:$K$41,$F286,Plan1!$L$2:$L$41,L$278)</f>
        <v>0</v>
      </c>
    </row>
    <row r="287" spans="1:12" x14ac:dyDescent="0.25">
      <c r="B287" s="9">
        <f>COUNTIFS(Plan1!$K$2:$K$41,$F287,Plan1!$I$2:$I$41,B$278)</f>
        <v>2</v>
      </c>
      <c r="C287" s="9">
        <f>COUNTIFS(Plan1!$K$2:$K$41,$F287,Plan1!$I$2:$I$41,C$278)</f>
        <v>0</v>
      </c>
      <c r="D287" s="9">
        <f>COUNTIFS(Plan1!$K$2:$K$41,$F287,Plan1!$I$2:$I$41,D$278)</f>
        <v>0</v>
      </c>
      <c r="E287" s="9">
        <f>COUNTIFS(Plan1!$K$2:$K$41,$F287,Plan1!$I$2:$I$41,E$278)</f>
        <v>0</v>
      </c>
      <c r="F287" s="27" t="s">
        <v>78</v>
      </c>
      <c r="G287" s="9">
        <f>COUNTIFS(Plan1!$K$2:$K$41,$F287,Plan1!$L$2:$L$41,G$278)</f>
        <v>0</v>
      </c>
      <c r="H287" s="9">
        <f>COUNTIFS(Plan1!$K$2:$K$41,$F287,Plan1!$L$2:$L$41,H$278)</f>
        <v>2</v>
      </c>
      <c r="I287" s="9">
        <f>COUNTIFS(Plan1!$K$2:$K$41,$F287,Plan1!$L$2:$L$41,I$278)</f>
        <v>0</v>
      </c>
      <c r="J287" s="9">
        <f>COUNTIFS(Plan1!$K$2:$K$41,$F287,Plan1!$L$2:$L$41,J$278)</f>
        <v>0</v>
      </c>
      <c r="K287" s="9">
        <f>COUNTIFS(Plan1!$K$2:$K$41,$F287,Plan1!$L$2:$L$41,K$278)</f>
        <v>0</v>
      </c>
      <c r="L287" s="9">
        <f>COUNTIFS(Plan1!$K$2:$K$41,$F287,Plan1!$L$2:$L$41,L$278)</f>
        <v>0</v>
      </c>
    </row>
    <row r="288" spans="1:12" x14ac:dyDescent="0.25">
      <c r="B288" s="9">
        <f>COUNTIFS(Plan1!$K$2:$K$41,$F288,Plan1!$I$2:$I$41,B$278)</f>
        <v>1</v>
      </c>
      <c r="C288" s="9">
        <f>COUNTIFS(Plan1!$K$2:$K$41,$F288,Plan1!$I$2:$I$41,C$278)</f>
        <v>0</v>
      </c>
      <c r="D288" s="9">
        <f>COUNTIFS(Plan1!$K$2:$K$41,$F288,Plan1!$I$2:$I$41,D$278)</f>
        <v>0</v>
      </c>
      <c r="E288" s="9">
        <f>COUNTIFS(Plan1!$K$2:$K$41,$F288,Plan1!$I$2:$I$41,E$278)</f>
        <v>0</v>
      </c>
      <c r="F288" s="27" t="s">
        <v>86</v>
      </c>
      <c r="G288" s="9">
        <f>COUNTIFS(Plan1!$K$2:$K$41,$F288,Plan1!$L$2:$L$41,G$278)</f>
        <v>0</v>
      </c>
      <c r="H288" s="9">
        <f>COUNTIFS(Plan1!$K$2:$K$41,$F288,Plan1!$L$2:$L$41,H$278)</f>
        <v>1</v>
      </c>
      <c r="I288" s="9">
        <f>COUNTIFS(Plan1!$K$2:$K$41,$F288,Plan1!$L$2:$L$41,I$278)</f>
        <v>0</v>
      </c>
      <c r="J288" s="9">
        <f>COUNTIFS(Plan1!$K$2:$K$41,$F288,Plan1!$L$2:$L$41,J$278)</f>
        <v>0</v>
      </c>
      <c r="K288" s="9">
        <f>COUNTIFS(Plan1!$K$2:$K$41,$F288,Plan1!$L$2:$L$41,K$278)</f>
        <v>0</v>
      </c>
      <c r="L288" s="9">
        <f>COUNTIFS(Plan1!$K$2:$K$41,$F288,Plan1!$L$2:$L$41,L$278)</f>
        <v>0</v>
      </c>
    </row>
    <row r="289" spans="1:22" x14ac:dyDescent="0.25">
      <c r="B289" s="9">
        <f>COUNTIFS(Plan1!$K$2:$K$41,$F289,Plan1!$I$2:$I$41,B$278)</f>
        <v>0</v>
      </c>
      <c r="C289" s="9">
        <f>COUNTIFS(Plan1!$K$2:$K$41,$F289,Plan1!$I$2:$I$41,C$278)</f>
        <v>0</v>
      </c>
      <c r="D289" s="9">
        <f>COUNTIFS(Plan1!$K$2:$K$41,$F289,Plan1!$I$2:$I$41,D$278)</f>
        <v>0</v>
      </c>
      <c r="E289" s="9">
        <f>COUNTIFS(Plan1!$K$2:$K$41,$F289,Plan1!$I$2:$I$41,E$278)</f>
        <v>2</v>
      </c>
      <c r="F289" s="27" t="s">
        <v>106</v>
      </c>
      <c r="G289" s="9">
        <f>COUNTIFS(Plan1!$K$2:$K$41,$F289,Plan1!$L$2:$L$41,G$278)</f>
        <v>1</v>
      </c>
      <c r="H289" s="9">
        <f>COUNTIFS(Plan1!$K$2:$K$41,$F289,Plan1!$L$2:$L$41,H$278)</f>
        <v>1</v>
      </c>
      <c r="I289" s="9">
        <f>COUNTIFS(Plan1!$K$2:$K$41,$F289,Plan1!$L$2:$L$41,I$278)</f>
        <v>0</v>
      </c>
      <c r="J289" s="9">
        <f>COUNTIFS(Plan1!$K$2:$K$41,$F289,Plan1!$L$2:$L$41,J$278)</f>
        <v>0</v>
      </c>
      <c r="K289" s="9">
        <f>COUNTIFS(Plan1!$K$2:$K$41,$F289,Plan1!$L$2:$L$41,K$278)</f>
        <v>0</v>
      </c>
      <c r="L289" s="9">
        <f>COUNTIFS(Plan1!$K$2:$K$41,$F289,Plan1!$L$2:$L$41,L$278)</f>
        <v>0</v>
      </c>
    </row>
    <row r="294" spans="1:22" x14ac:dyDescent="0.25">
      <c r="A294" s="6" t="s">
        <v>352</v>
      </c>
      <c r="B294" s="6" t="s">
        <v>334</v>
      </c>
      <c r="C294" s="6" t="s">
        <v>332</v>
      </c>
      <c r="D294" s="6" t="s">
        <v>339</v>
      </c>
      <c r="E294" s="6" t="s">
        <v>340</v>
      </c>
      <c r="F294" s="6" t="s">
        <v>336</v>
      </c>
      <c r="G294" s="6" t="s">
        <v>345</v>
      </c>
      <c r="H294" s="6" t="s">
        <v>338</v>
      </c>
    </row>
    <row r="295" spans="1:22" x14ac:dyDescent="0.25">
      <c r="A295" s="7"/>
      <c r="B295" s="7">
        <f>COUNTIF(Plan1!W2:W52,Sheet1!B294)</f>
        <v>2</v>
      </c>
      <c r="C295" s="7">
        <f>COUNTIF(Plan1!W2:W52,Sheet1!C294)</f>
        <v>28</v>
      </c>
      <c r="D295" s="7">
        <f>COUNTIF(Plan1!W2:W52,Sheet1!D294)</f>
        <v>7</v>
      </c>
      <c r="E295" s="7">
        <f>COUNTIF(Plan1!W2:W52,Sheet1!E294)</f>
        <v>5</v>
      </c>
      <c r="F295" s="7">
        <f>COUNTIF(Plan1!W2:W52,Sheet1!F294)</f>
        <v>2</v>
      </c>
      <c r="G295" s="7">
        <f>COUNTIF(Plan1!W2:W52,Sheet1!G294)</f>
        <v>3</v>
      </c>
      <c r="H295" s="7">
        <f>COUNTIF(Plan1!W2:W52,Sheet1!H294)</f>
        <v>4</v>
      </c>
    </row>
    <row r="296" spans="1:22" x14ac:dyDescent="0.25">
      <c r="B296" s="58">
        <f t="shared" ref="B296:H296" si="4">(B295*100)/51</f>
        <v>3.9215686274509802</v>
      </c>
      <c r="C296" s="58">
        <f t="shared" si="4"/>
        <v>54.901960784313722</v>
      </c>
      <c r="D296" s="58">
        <f t="shared" si="4"/>
        <v>13.725490196078431</v>
      </c>
      <c r="E296" s="58">
        <f t="shared" si="4"/>
        <v>9.8039215686274517</v>
      </c>
      <c r="F296" s="58">
        <f t="shared" si="4"/>
        <v>3.9215686274509802</v>
      </c>
      <c r="G296" s="58">
        <f t="shared" si="4"/>
        <v>5.882352941176471</v>
      </c>
      <c r="H296" s="58">
        <f t="shared" si="4"/>
        <v>7.8431372549019605</v>
      </c>
    </row>
    <row r="299" spans="1:22" x14ac:dyDescent="0.25">
      <c r="C299" s="6" t="s">
        <v>355</v>
      </c>
      <c r="D299" s="6" t="s">
        <v>356</v>
      </c>
      <c r="E299" s="6" t="s">
        <v>339</v>
      </c>
      <c r="F299" s="6" t="s">
        <v>340</v>
      </c>
      <c r="G299" s="6" t="s">
        <v>357</v>
      </c>
      <c r="H299" s="6" t="s">
        <v>345</v>
      </c>
      <c r="I299" s="6" t="s">
        <v>358</v>
      </c>
    </row>
    <row r="300" spans="1:22" x14ac:dyDescent="0.25">
      <c r="B300" s="9"/>
      <c r="C300" s="6" t="s">
        <v>334</v>
      </c>
      <c r="D300" s="6" t="s">
        <v>332</v>
      </c>
      <c r="E300" s="6" t="s">
        <v>339</v>
      </c>
      <c r="F300" s="6" t="s">
        <v>340</v>
      </c>
      <c r="G300" s="6" t="s">
        <v>336</v>
      </c>
      <c r="H300" s="6" t="s">
        <v>345</v>
      </c>
      <c r="I300" s="6" t="s">
        <v>338</v>
      </c>
    </row>
    <row r="301" spans="1:22" x14ac:dyDescent="0.25">
      <c r="B301" s="7">
        <v>2003</v>
      </c>
      <c r="C301" s="9">
        <f>COUNTIFS(Plan1!W2:W52,Sheet1!C300,Plan1!D2:D52,Sheet1!B301)</f>
        <v>0</v>
      </c>
      <c r="D301" s="9">
        <f>COUNTIFS(Plan1!$W$2:$W$52,Sheet1!D$300,Plan1!D$2:D$52,Sheet1!B301)</f>
        <v>0</v>
      </c>
      <c r="E301" s="9">
        <f>COUNTIFS(Plan1!$W$2:$W$52,Sheet1!E$300,Plan1!$D$2:$D$52,Sheet1!$B301)</f>
        <v>0</v>
      </c>
      <c r="F301" s="9">
        <f>COUNTIFS(Plan1!$W$2:$W$52,Sheet1!F$300,Plan1!$D$2:$D$52,Sheet1!$B301)</f>
        <v>0</v>
      </c>
      <c r="G301" s="9">
        <f>COUNTIFS(Plan1!$W$2:$W$52,Sheet1!G$300,Plan1!$D$2:$D$52,Sheet1!$B301)</f>
        <v>0</v>
      </c>
      <c r="H301" s="9">
        <f>COUNTIFS(Plan1!$W$2:$W$52,Sheet1!H$300,Plan1!$D$2:$D$52,Sheet1!$B301)</f>
        <v>1</v>
      </c>
      <c r="I301" s="9">
        <f>COUNTIFS(Plan1!$W$2:$W$52,Sheet1!I$300,Plan1!$D$2:$D$52,Sheet1!$B301)</f>
        <v>0</v>
      </c>
    </row>
    <row r="302" spans="1:22" x14ac:dyDescent="0.25">
      <c r="B302" s="59">
        <v>2004</v>
      </c>
      <c r="C302" s="9">
        <f>COUNTIFS(Plan1!$W$2:$W$52,Sheet1!C$300,Plan1!$D$2:D$52,Sheet1!B302)</f>
        <v>0</v>
      </c>
      <c r="D302" s="9">
        <f>COUNTIFS(Plan1!$W$2:$W$52,Sheet1!D$300,Plan1!D$2:D$52,Sheet1!B302)</f>
        <v>1</v>
      </c>
      <c r="E302" s="9">
        <f>COUNTIFS(Plan1!$W$2:$W$52,Sheet1!E$300,Plan1!$D$2:$D$52,Sheet1!$B302)</f>
        <v>0</v>
      </c>
      <c r="F302" s="9">
        <f>COUNTIFS(Plan1!$W$2:$W$52,Sheet1!F$300,Plan1!$D$2:$D$52,Sheet1!$B302)</f>
        <v>0</v>
      </c>
      <c r="G302" s="9">
        <f>COUNTIFS(Plan1!$W$2:$W$52,Sheet1!G$300,Plan1!$D$2:$D$52,Sheet1!$B302)</f>
        <v>0</v>
      </c>
      <c r="H302" s="9">
        <f>COUNTIFS(Plan1!$W$2:$W$52,Sheet1!H$300,Plan1!$D$2:$D$52,Sheet1!$B302)</f>
        <v>0</v>
      </c>
      <c r="I302" s="9">
        <f>COUNTIFS(Plan1!$W$2:$W$52,Sheet1!I$300,Plan1!$D$2:$D$52,Sheet1!$B302)</f>
        <v>0</v>
      </c>
    </row>
    <row r="303" spans="1:22" x14ac:dyDescent="0.25">
      <c r="B303" s="59">
        <v>2005</v>
      </c>
      <c r="C303" s="9">
        <f>COUNTIFS(Plan1!$W$2:$W$52,Sheet1!C$300,Plan1!$D$2:D$52,Sheet1!B303)</f>
        <v>1</v>
      </c>
      <c r="D303" s="9">
        <f>COUNTIFS(Plan1!$W$2:$W$52,Sheet1!D$300,Plan1!D$2:D$52,Sheet1!B303)</f>
        <v>2</v>
      </c>
      <c r="E303" s="9">
        <f>COUNTIFS(Plan1!$W$2:$W$52,Sheet1!E$300,Plan1!$D$2:$D$52,Sheet1!$B303)</f>
        <v>0</v>
      </c>
      <c r="F303" s="9">
        <f>COUNTIFS(Plan1!$W$2:$W$52,Sheet1!F$300,Plan1!$D$2:$D$52,Sheet1!$B303)</f>
        <v>0</v>
      </c>
      <c r="G303" s="9">
        <f>COUNTIFS(Plan1!$W$2:$W$52,Sheet1!G$300,Plan1!$D$2:$D$52,Sheet1!$B303)</f>
        <v>0</v>
      </c>
      <c r="H303" s="9">
        <f>COUNTIFS(Plan1!$W$2:$W$52,Sheet1!H$300,Plan1!$D$2:$D$52,Sheet1!$B303)</f>
        <v>0</v>
      </c>
      <c r="I303" s="9">
        <f>COUNTIFS(Plan1!$W$2:$W$52,Sheet1!I$300,Plan1!$D$2:$D$52,Sheet1!$B303)</f>
        <v>0</v>
      </c>
      <c r="P303" t="s">
        <v>355</v>
      </c>
      <c r="Q303" t="s">
        <v>356</v>
      </c>
      <c r="R303" t="s">
        <v>339</v>
      </c>
      <c r="S303" t="s">
        <v>340</v>
      </c>
      <c r="T303" t="s">
        <v>357</v>
      </c>
      <c r="U303" t="s">
        <v>345</v>
      </c>
      <c r="V303" t="s">
        <v>358</v>
      </c>
    </row>
    <row r="304" spans="1:22" x14ac:dyDescent="0.25">
      <c r="B304" s="59">
        <v>2006</v>
      </c>
      <c r="C304" s="9">
        <f>COUNTIFS(Plan1!$W$2:$W$52,Sheet1!C$300,Plan1!$D$2:D$52,Sheet1!B304)</f>
        <v>0</v>
      </c>
      <c r="D304" s="9">
        <f>COUNTIFS(Plan1!$W$2:$W$52,Sheet1!D$300,Plan1!D$2:D$52,Sheet1!B304)</f>
        <v>2</v>
      </c>
      <c r="E304" s="9">
        <f>COUNTIFS(Plan1!$W$2:$W$52,Sheet1!E$300,Plan1!$D$2:$D$52,Sheet1!$B304)</f>
        <v>0</v>
      </c>
      <c r="F304" s="9">
        <f>COUNTIFS(Plan1!$W$2:$W$52,Sheet1!F$300,Plan1!$D$2:$D$52,Sheet1!$B304)</f>
        <v>1</v>
      </c>
      <c r="G304" s="9">
        <f>COUNTIFS(Plan1!$W$2:$W$52,Sheet1!G$300,Plan1!$D$2:$D$52,Sheet1!$B304)</f>
        <v>0</v>
      </c>
      <c r="H304" s="9">
        <f>COUNTIFS(Plan1!$W$2:$W$52,Sheet1!H$300,Plan1!$D$2:$D$52,Sheet1!$B304)</f>
        <v>0</v>
      </c>
      <c r="I304" s="9">
        <f>COUNTIFS(Plan1!$W$2:$W$52,Sheet1!I$300,Plan1!$D$2:$D$52,Sheet1!$B304)</f>
        <v>0</v>
      </c>
      <c r="O304">
        <v>2003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0</v>
      </c>
    </row>
    <row r="305" spans="2:22" x14ac:dyDescent="0.25">
      <c r="B305" s="61">
        <v>2007</v>
      </c>
      <c r="C305" s="62">
        <f>COUNTIFS(Plan1!$W$2:$W$52,Sheet1!C$300,Plan1!$D$2:D$52,Sheet1!B305)</f>
        <v>0</v>
      </c>
      <c r="D305" s="63">
        <f>COUNTIFS(Plan1!$W$2:$W$52,Sheet1!D$300,Plan1!D$2:D$52,Sheet1!B305)</f>
        <v>4</v>
      </c>
      <c r="E305" s="62">
        <f>COUNTIFS(Plan1!$W$2:$W$52,Sheet1!E$300,Plan1!$D$2:$D$52,Sheet1!$B305)</f>
        <v>0</v>
      </c>
      <c r="F305" s="62">
        <f>COUNTIFS(Plan1!$W$2:$W$52,Sheet1!F$300,Plan1!$D$2:$D$52,Sheet1!$B305)</f>
        <v>0</v>
      </c>
      <c r="G305" s="62">
        <f>COUNTIFS(Plan1!$W$2:$W$52,Sheet1!G$300,Plan1!$D$2:$D$52,Sheet1!$B305)</f>
        <v>0</v>
      </c>
      <c r="H305" s="62">
        <f>COUNTIFS(Plan1!$W$2:$W$52,Sheet1!H$300,Plan1!$D$2:$D$52,Sheet1!$B305)</f>
        <v>0</v>
      </c>
      <c r="I305" s="62">
        <f>COUNTIFS(Plan1!$W$2:$W$52,Sheet1!I$300,Plan1!$D$2:$D$52,Sheet1!$B305)</f>
        <v>0</v>
      </c>
      <c r="O305" s="30">
        <v>2004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2:22" x14ac:dyDescent="0.25">
      <c r="B306" s="61">
        <v>2008</v>
      </c>
      <c r="C306" s="62">
        <f>COUNTIFS(Plan1!$W$2:$W$52,Sheet1!C$300,Plan1!$D$2:D$52,Sheet1!B306)</f>
        <v>0</v>
      </c>
      <c r="D306" s="63">
        <f>COUNTIFS(Plan1!$W$2:$W$52,Sheet1!D$300,Plan1!D$2:D$52,Sheet1!B306)</f>
        <v>4</v>
      </c>
      <c r="E306" s="62">
        <f>COUNTIFS(Plan1!$W$2:$W$52,Sheet1!E$300,Plan1!$D$2:$D$52,Sheet1!$B306)</f>
        <v>1</v>
      </c>
      <c r="F306" s="62">
        <f>COUNTIFS(Plan1!$W$2:$W$52,Sheet1!F$300,Plan1!$D$2:$D$52,Sheet1!$B306)</f>
        <v>1</v>
      </c>
      <c r="G306" s="62">
        <f>COUNTIFS(Plan1!$W$2:$W$52,Sheet1!G$300,Plan1!$D$2:$D$52,Sheet1!$B306)</f>
        <v>0</v>
      </c>
      <c r="H306" s="62">
        <f>COUNTIFS(Plan1!$W$2:$W$52,Sheet1!H$300,Plan1!$D$2:$D$52,Sheet1!$B306)</f>
        <v>0</v>
      </c>
      <c r="I306" s="62">
        <f>COUNTIFS(Plan1!$W$2:$W$52,Sheet1!I$300,Plan1!$D$2:$D$52,Sheet1!$B306)</f>
        <v>1</v>
      </c>
      <c r="O306" s="30">
        <v>2005</v>
      </c>
      <c r="P306">
        <v>1</v>
      </c>
      <c r="Q306">
        <v>2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2:22" x14ac:dyDescent="0.25">
      <c r="B307" s="61">
        <v>2009</v>
      </c>
      <c r="C307" s="62">
        <f>COUNTIFS(Plan1!$W$2:$W$52,Sheet1!C$300,Plan1!$D$2:D$52,Sheet1!B307)</f>
        <v>0</v>
      </c>
      <c r="D307" s="63">
        <f>COUNTIFS(Plan1!$W$2:$W$52,Sheet1!D$300,Plan1!D$2:D$52,Sheet1!B307)</f>
        <v>2</v>
      </c>
      <c r="E307" s="62">
        <f>COUNTIFS(Plan1!$W$2:$W$52,Sheet1!E$300,Plan1!$D$2:$D$52,Sheet1!$B307)</f>
        <v>0</v>
      </c>
      <c r="F307" s="62">
        <f>COUNTIFS(Plan1!$W$2:$W$52,Sheet1!F$300,Plan1!$D$2:$D$52,Sheet1!$B307)</f>
        <v>1</v>
      </c>
      <c r="G307" s="62">
        <f>COUNTIFS(Plan1!$W$2:$W$52,Sheet1!G$300,Plan1!$D$2:$D$52,Sheet1!$B307)</f>
        <v>0</v>
      </c>
      <c r="H307" s="62">
        <f>COUNTIFS(Plan1!$W$2:$W$52,Sheet1!H$300,Plan1!$D$2:$D$52,Sheet1!$B307)</f>
        <v>1</v>
      </c>
      <c r="I307" s="62">
        <f>COUNTIFS(Plan1!$W$2:$W$52,Sheet1!I$300,Plan1!$D$2:$D$52,Sheet1!$B307)</f>
        <v>0</v>
      </c>
      <c r="O307" s="30">
        <v>2006</v>
      </c>
      <c r="P307">
        <v>0</v>
      </c>
      <c r="Q307">
        <v>2</v>
      </c>
      <c r="R307">
        <v>0</v>
      </c>
      <c r="S307">
        <v>1</v>
      </c>
      <c r="T307">
        <v>0</v>
      </c>
      <c r="U307">
        <v>0</v>
      </c>
      <c r="V307">
        <v>0</v>
      </c>
    </row>
    <row r="308" spans="2:22" x14ac:dyDescent="0.25">
      <c r="B308" s="61">
        <v>2010</v>
      </c>
      <c r="C308" s="62">
        <f>COUNTIFS(Plan1!$W$2:$W$52,Sheet1!C$300,Plan1!$D$2:D$52,Sheet1!B308)</f>
        <v>1</v>
      </c>
      <c r="D308" s="63">
        <f>COUNTIFS(Plan1!$W$2:$W$52,Sheet1!D$300,Plan1!D$2:D$52,Sheet1!B308)</f>
        <v>3</v>
      </c>
      <c r="E308" s="62">
        <f>COUNTIFS(Plan1!$W$2:$W$52,Sheet1!E$300,Plan1!$D$2:$D$52,Sheet1!$B308)</f>
        <v>0</v>
      </c>
      <c r="F308" s="62">
        <f>COUNTIFS(Plan1!$W$2:$W$52,Sheet1!F$300,Plan1!$D$2:$D$52,Sheet1!$B308)</f>
        <v>0</v>
      </c>
      <c r="G308" s="62">
        <f>COUNTIFS(Plan1!$W$2:$W$52,Sheet1!G$300,Plan1!$D$2:$D$52,Sheet1!$B308)</f>
        <v>0</v>
      </c>
      <c r="H308" s="62">
        <f>COUNTIFS(Plan1!$W$2:$W$52,Sheet1!H$300,Plan1!$D$2:$D$52,Sheet1!$B308)</f>
        <v>0</v>
      </c>
      <c r="I308" s="62">
        <f>COUNTIFS(Plan1!$W$2:$W$52,Sheet1!I$300,Plan1!$D$2:$D$52,Sheet1!$B308)</f>
        <v>0</v>
      </c>
      <c r="O308" s="30">
        <v>2007</v>
      </c>
      <c r="P308">
        <v>0</v>
      </c>
      <c r="Q308">
        <v>4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2:22" x14ac:dyDescent="0.25">
      <c r="B309" s="61">
        <v>2011</v>
      </c>
      <c r="C309" s="62">
        <f>COUNTIFS(Plan1!$W$2:$W$52,Sheet1!C$300,Plan1!$D$2:D$52,Sheet1!B309)</f>
        <v>0</v>
      </c>
      <c r="D309" s="63">
        <f>COUNTIFS(Plan1!$W$2:$W$52,Sheet1!D$300,Plan1!D$2:D$52,Sheet1!B309)</f>
        <v>4</v>
      </c>
      <c r="E309" s="62">
        <f>COUNTIFS(Plan1!$W$2:$W$52,Sheet1!E$300,Plan1!$D$2:$D$52,Sheet1!$B309)</f>
        <v>0</v>
      </c>
      <c r="F309" s="62">
        <f>COUNTIFS(Plan1!$W$2:$W$52,Sheet1!F$300,Plan1!$D$2:$D$52,Sheet1!$B309)</f>
        <v>1</v>
      </c>
      <c r="G309" s="62">
        <f>COUNTIFS(Plan1!$W$2:$W$52,Sheet1!G$300,Plan1!$D$2:$D$52,Sheet1!$B309)</f>
        <v>2</v>
      </c>
      <c r="H309" s="62">
        <f>COUNTIFS(Plan1!$W$2:$W$52,Sheet1!H$300,Plan1!$D$2:$D$52,Sheet1!$B309)</f>
        <v>0</v>
      </c>
      <c r="I309" s="62">
        <f>COUNTIFS(Plan1!$W$2:$W$52,Sheet1!I$300,Plan1!$D$2:$D$52,Sheet1!$B309)</f>
        <v>2</v>
      </c>
      <c r="O309" s="30">
        <v>2008</v>
      </c>
      <c r="P309">
        <v>0</v>
      </c>
      <c r="Q309">
        <v>4</v>
      </c>
      <c r="R309">
        <v>1</v>
      </c>
      <c r="S309">
        <v>1</v>
      </c>
      <c r="T309">
        <v>0</v>
      </c>
      <c r="U309">
        <v>0</v>
      </c>
      <c r="V309">
        <v>1</v>
      </c>
    </row>
    <row r="310" spans="2:22" x14ac:dyDescent="0.25">
      <c r="B310" s="61">
        <v>2012</v>
      </c>
      <c r="C310" s="62">
        <f>COUNTIFS(Plan1!$W$2:$W$52,Sheet1!C$300,Plan1!$D$2:D$52,Sheet1!B310)</f>
        <v>0</v>
      </c>
      <c r="D310" s="63">
        <f>COUNTIFS(Plan1!$W$2:$W$52,Sheet1!D$300,Plan1!D$2:D$52,Sheet1!B310)</f>
        <v>4</v>
      </c>
      <c r="E310" s="62">
        <f>COUNTIFS(Plan1!$W$2:$W$52,Sheet1!E$300,Plan1!$D$2:$D$52,Sheet1!$B310)</f>
        <v>0</v>
      </c>
      <c r="F310" s="62">
        <f>COUNTIFS(Plan1!$W$2:$W$52,Sheet1!F$300,Plan1!$D$2:$D$52,Sheet1!$B310)</f>
        <v>0</v>
      </c>
      <c r="G310" s="62">
        <f>COUNTIFS(Plan1!$W$2:$W$52,Sheet1!G$300,Plan1!$D$2:$D$52,Sheet1!$B310)</f>
        <v>0</v>
      </c>
      <c r="H310" s="62">
        <f>COUNTIFS(Plan1!$W$2:$W$52,Sheet1!H$300,Plan1!$D$2:$D$52,Sheet1!$B310)</f>
        <v>0</v>
      </c>
      <c r="I310" s="62">
        <f>COUNTIFS(Plan1!$W$2:$W$52,Sheet1!I$300,Plan1!$D$2:$D$52,Sheet1!$B310)</f>
        <v>0</v>
      </c>
      <c r="O310" s="30">
        <v>2009</v>
      </c>
      <c r="P310">
        <v>0</v>
      </c>
      <c r="Q310">
        <v>2</v>
      </c>
      <c r="R310">
        <v>0</v>
      </c>
      <c r="S310">
        <v>1</v>
      </c>
      <c r="T310">
        <v>0</v>
      </c>
      <c r="U310">
        <v>1</v>
      </c>
      <c r="V310">
        <v>0</v>
      </c>
    </row>
    <row r="311" spans="2:22" x14ac:dyDescent="0.25">
      <c r="B311" s="59">
        <v>2013</v>
      </c>
      <c r="C311" s="60">
        <f>COUNTIFS(Plan1!$W$2:$W$52,Sheet1!C$300,Plan1!$D$2:D$52,Sheet1!B311)</f>
        <v>0</v>
      </c>
      <c r="D311" s="60">
        <f>COUNTIFS(Plan1!$W$2:$W$52,Sheet1!D$300,Plan1!D$2:D$52,Sheet1!B311)</f>
        <v>0</v>
      </c>
      <c r="E311" s="60">
        <f>COUNTIFS(Plan1!$W$2:$W$52,Sheet1!E$300,Plan1!$D$2:$D$52,Sheet1!$B311)</f>
        <v>2</v>
      </c>
      <c r="F311" s="60">
        <f>COUNTIFS(Plan1!$W$2:$W$52,Sheet1!F$300,Plan1!$D$2:$D$52,Sheet1!$B311)</f>
        <v>0</v>
      </c>
      <c r="G311" s="60">
        <f>COUNTIFS(Plan1!$W$2:$W$52,Sheet1!G$300,Plan1!$D$2:$D$52,Sheet1!$B311)</f>
        <v>0</v>
      </c>
      <c r="H311" s="60">
        <f>COUNTIFS(Plan1!$W$2:$W$52,Sheet1!H$300,Plan1!$D$2:$D$52,Sheet1!$B311)</f>
        <v>1</v>
      </c>
      <c r="I311" s="60">
        <f>COUNTIFS(Plan1!$W$2:$W$52,Sheet1!I$300,Plan1!$D$2:$D$52,Sheet1!$B311)</f>
        <v>0</v>
      </c>
      <c r="O311" s="30">
        <v>2010</v>
      </c>
      <c r="P311">
        <v>1</v>
      </c>
      <c r="Q311">
        <v>3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2:22" x14ac:dyDescent="0.25">
      <c r="B312" s="59">
        <v>2014</v>
      </c>
      <c r="C312" s="60">
        <f>COUNTIFS(Plan1!$W$2:$W$52,Sheet1!C$300,Plan1!$D$2:D$52,Sheet1!B312)</f>
        <v>0</v>
      </c>
      <c r="D312" s="60">
        <f>COUNTIFS(Plan1!$W$2:$W$52,Sheet1!D$300,Plan1!D$2:D$52,Sheet1!B312)</f>
        <v>2</v>
      </c>
      <c r="E312" s="60">
        <f>COUNTIFS(Plan1!$W$2:$W$52,Sheet1!E$300,Plan1!$D$2:$D$52,Sheet1!$B312)</f>
        <v>3</v>
      </c>
      <c r="F312" s="60">
        <f>COUNTIFS(Plan1!$W$2:$W$52,Sheet1!F$300,Plan1!$D$2:$D$52,Sheet1!$B312)</f>
        <v>1</v>
      </c>
      <c r="G312" s="60">
        <f>COUNTIFS(Plan1!$W$2:$W$52,Sheet1!G$300,Plan1!$D$2:$D$52,Sheet1!$B312)</f>
        <v>0</v>
      </c>
      <c r="H312" s="60">
        <f>COUNTIFS(Plan1!$W$2:$W$52,Sheet1!H$300,Plan1!$D$2:$D$52,Sheet1!$B312)</f>
        <v>0</v>
      </c>
      <c r="I312" s="60">
        <f>COUNTIFS(Plan1!$W$2:$W$52,Sheet1!I$300,Plan1!$D$2:$D$52,Sheet1!$B312)</f>
        <v>1</v>
      </c>
      <c r="O312" s="30">
        <v>2011</v>
      </c>
      <c r="P312">
        <v>0</v>
      </c>
      <c r="Q312">
        <v>4</v>
      </c>
      <c r="R312">
        <v>0</v>
      </c>
      <c r="S312">
        <v>1</v>
      </c>
      <c r="T312">
        <v>2</v>
      </c>
      <c r="U312">
        <v>0</v>
      </c>
      <c r="V312">
        <v>2</v>
      </c>
    </row>
    <row r="313" spans="2:22" x14ac:dyDescent="0.25">
      <c r="B313" s="59">
        <v>2015</v>
      </c>
      <c r="C313" s="60">
        <f>COUNTIFS(Plan1!$W$2:$W$52,Sheet1!C$300,Plan1!$D$2:D$52,Sheet1!B313)</f>
        <v>0</v>
      </c>
      <c r="D313" s="60">
        <f>COUNTIFS(Plan1!$W$2:$W$52,Sheet1!D$300,Plan1!D$2:D$52,Sheet1!B313)</f>
        <v>0</v>
      </c>
      <c r="E313" s="60">
        <f>COUNTIFS(Plan1!$W$2:$W$52,Sheet1!E$300,Plan1!$D$2:$D$52,Sheet1!$B313)</f>
        <v>0</v>
      </c>
      <c r="F313" s="60">
        <f>COUNTIFS(Plan1!$W$2:$W$52,Sheet1!F$300,Plan1!$D$2:$D$52,Sheet1!$B313)</f>
        <v>0</v>
      </c>
      <c r="G313" s="60">
        <f>COUNTIFS(Plan1!$W$2:$W$52,Sheet1!G$300,Plan1!$D$2:$D$52,Sheet1!$B313)</f>
        <v>0</v>
      </c>
      <c r="H313" s="60">
        <f>COUNTIFS(Plan1!$W$2:$W$52,Sheet1!H$300,Plan1!$D$2:$D$52,Sheet1!$B313)</f>
        <v>0</v>
      </c>
      <c r="I313" s="60">
        <f>COUNTIFS(Plan1!$W$2:$W$52,Sheet1!I$300,Plan1!$D$2:$D$52,Sheet1!$B313)</f>
        <v>0</v>
      </c>
      <c r="O313" s="30">
        <v>2012</v>
      </c>
      <c r="P313">
        <v>0</v>
      </c>
      <c r="Q313">
        <v>4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2:22" x14ac:dyDescent="0.25">
      <c r="B314" s="59">
        <v>2016</v>
      </c>
      <c r="C314" s="60">
        <f>COUNTIFS(Plan1!$W$2:$W$52,Sheet1!C$300,Plan1!$D$2:D$52,Sheet1!B314)</f>
        <v>0</v>
      </c>
      <c r="D314" s="60">
        <f>COUNTIFS(Plan1!$W$2:$W$52,Sheet1!D$300,Plan1!D$2:D$52,Sheet1!B314)</f>
        <v>0</v>
      </c>
      <c r="E314" s="60">
        <f>COUNTIFS(Plan1!$W$2:$W$52,Sheet1!E$300,Plan1!$D$2:$D$52,Sheet1!$B314)</f>
        <v>1</v>
      </c>
      <c r="F314" s="60">
        <f>COUNTIFS(Plan1!$W$2:$W$52,Sheet1!F$300,Plan1!$D$2:$D$52,Sheet1!$B314)</f>
        <v>0</v>
      </c>
      <c r="G314" s="60">
        <f>COUNTIFS(Plan1!$W$2:$W$52,Sheet1!G$300,Plan1!$D$2:$D$52,Sheet1!$B314)</f>
        <v>0</v>
      </c>
      <c r="H314" s="60">
        <f>COUNTIFS(Plan1!$W$2:$W$52,Sheet1!H$300,Plan1!$D$2:$D$52,Sheet1!$B314)</f>
        <v>0</v>
      </c>
      <c r="I314" s="60">
        <f>COUNTIFS(Plan1!$W$2:$W$52,Sheet1!I$300,Plan1!$D$2:$D$52,Sheet1!$B314)</f>
        <v>0</v>
      </c>
      <c r="O314" s="30">
        <v>2013</v>
      </c>
      <c r="P314">
        <v>0</v>
      </c>
      <c r="Q314">
        <v>0</v>
      </c>
      <c r="R314">
        <v>2</v>
      </c>
      <c r="S314">
        <v>0</v>
      </c>
      <c r="T314">
        <v>0</v>
      </c>
      <c r="U314">
        <v>1</v>
      </c>
      <c r="V314">
        <v>0</v>
      </c>
    </row>
    <row r="315" spans="2:22" x14ac:dyDescent="0.25">
      <c r="B315" s="59">
        <v>2017</v>
      </c>
      <c r="C315" s="60">
        <f>COUNTIFS(Plan1!$W$2:$W$52,Sheet1!C$300,Plan1!$D$2:D$52,Sheet1!B315)</f>
        <v>0</v>
      </c>
      <c r="D315" s="60">
        <f>COUNTIFS(Plan1!$W$2:$W$56,Sheet1!D$300,Plan1!D$2:D$56,Sheet1!B315)</f>
        <v>3</v>
      </c>
      <c r="E315" s="60">
        <f>COUNTIFS(Plan1!$W$2:$W$56,Sheet1!E$300,Plan1!$D$2:$D$56,Sheet1!$B315)</f>
        <v>1</v>
      </c>
      <c r="F315" s="60">
        <f>COUNTIFS(Plan1!$W$2:$W$52,Sheet1!F$300,Plan1!$D$2:$D$52,Sheet1!$B315)</f>
        <v>0</v>
      </c>
      <c r="G315" s="60">
        <f>COUNTIFS(Plan1!$W$2:$W$52,Sheet1!G$300,Plan1!$D$2:$D$52,Sheet1!$B315)</f>
        <v>0</v>
      </c>
      <c r="H315" s="60">
        <f>COUNTIFS(Plan1!$W$2:$W$52,Sheet1!H$300,Plan1!$D$2:$D$52,Sheet1!$B315)</f>
        <v>0</v>
      </c>
      <c r="I315" s="60">
        <f>COUNTIFS(Plan1!$W$2:$W$52,Sheet1!I$300,Plan1!$D$2:$D$52,Sheet1!$B315)</f>
        <v>0</v>
      </c>
      <c r="O315" s="30">
        <v>2014</v>
      </c>
      <c r="P315">
        <v>0</v>
      </c>
      <c r="Q315">
        <v>2</v>
      </c>
      <c r="R315">
        <v>3</v>
      </c>
      <c r="S315">
        <v>1</v>
      </c>
      <c r="T315">
        <v>0</v>
      </c>
      <c r="U315">
        <v>0</v>
      </c>
      <c r="V315">
        <v>1</v>
      </c>
    </row>
    <row r="316" spans="2:22" x14ac:dyDescent="0.25">
      <c r="B316" s="59">
        <v>2018</v>
      </c>
      <c r="C316" s="60">
        <f>COUNTIFS(Plan1!$W$2:$W$52,Sheet1!C$300,Plan1!$D$2:D$52,Sheet1!B316)</f>
        <v>0</v>
      </c>
      <c r="D316" s="60">
        <f>COUNTIFS(Plan1!$W$2:$W$60,Sheet1!D$300,Plan1!D$2:D$60,Sheet1!B316)</f>
        <v>0</v>
      </c>
      <c r="E316" s="60">
        <f>COUNTIFS(Plan1!$W$2:$W$52,Sheet1!E$300,Plan1!$D$2:$D$52,Sheet1!$B316)</f>
        <v>0</v>
      </c>
      <c r="F316" s="60">
        <f>COUNTIFS(Plan1!$W$2:$W$52,Sheet1!F$300,Plan1!$D$2:$D$52,Sheet1!$B316)</f>
        <v>0</v>
      </c>
      <c r="G316" s="60">
        <f>COUNTIFS(Plan1!$W$2:$W$52,Sheet1!G$300,Plan1!$D$2:$D$52,Sheet1!$B316)</f>
        <v>0</v>
      </c>
      <c r="H316" s="60">
        <f>COUNTIFS(Plan1!$W$2:$W$52,Sheet1!H$300,Plan1!$D$2:$D$52,Sheet1!$B316)</f>
        <v>0</v>
      </c>
      <c r="I316" s="60">
        <f>COUNTIFS(Plan1!$W$2:$W$52,Sheet1!I$300,Plan1!$D$2:$D$52,Sheet1!$B316)</f>
        <v>0</v>
      </c>
      <c r="O316" s="30">
        <v>2015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2:22" x14ac:dyDescent="0.25">
      <c r="O317" s="30">
        <v>2016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0</v>
      </c>
    </row>
  </sheetData>
  <phoneticPr fontId="7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177"/>
  <sheetViews>
    <sheetView topLeftCell="I32" zoomScale="73" zoomScaleNormal="85" zoomScalePageLayoutView="55" workbookViewId="0">
      <selection activeCell="AC38" sqref="AC38"/>
    </sheetView>
  </sheetViews>
  <sheetFormatPr defaultColWidth="11.42578125" defaultRowHeight="15" x14ac:dyDescent="0.25"/>
  <cols>
    <col min="1" max="1" width="14.140625" style="5" customWidth="1"/>
    <col min="2" max="2" width="11.42578125" style="5"/>
    <col min="3" max="4" width="11.42578125" style="3"/>
    <col min="5" max="5" width="11.42578125" style="5"/>
    <col min="6" max="6" width="11.42578125" style="3"/>
    <col min="7" max="8" width="11.42578125" style="5"/>
  </cols>
  <sheetData>
    <row r="1" spans="1:8" x14ac:dyDescent="0.25">
      <c r="A1" s="3" t="s">
        <v>266</v>
      </c>
      <c r="B1" s="3" t="s">
        <v>268</v>
      </c>
      <c r="C1" s="3" t="s">
        <v>273</v>
      </c>
      <c r="D1" s="3" t="s">
        <v>267</v>
      </c>
      <c r="E1" s="3" t="s">
        <v>269</v>
      </c>
      <c r="F1" s="3" t="s">
        <v>273</v>
      </c>
      <c r="G1" s="42" t="s">
        <v>266</v>
      </c>
      <c r="H1" s="42" t="s">
        <v>268</v>
      </c>
    </row>
    <row r="2" spans="1:8" ht="45" x14ac:dyDescent="0.25">
      <c r="A2" s="3" t="s">
        <v>222</v>
      </c>
      <c r="B2" s="3">
        <v>-1</v>
      </c>
      <c r="C2" s="41">
        <v>0</v>
      </c>
      <c r="D2" s="3" t="s">
        <v>270</v>
      </c>
      <c r="E2" s="3">
        <v>1</v>
      </c>
      <c r="F2" s="41">
        <v>0</v>
      </c>
      <c r="G2" s="42" t="s">
        <v>11</v>
      </c>
      <c r="H2" s="42">
        <v>1</v>
      </c>
    </row>
    <row r="3" spans="1:8" ht="45" x14ac:dyDescent="0.25">
      <c r="A3" s="3" t="s">
        <v>222</v>
      </c>
      <c r="B3" s="3">
        <v>-1</v>
      </c>
      <c r="C3" s="41">
        <v>0</v>
      </c>
      <c r="D3" s="3" t="s">
        <v>271</v>
      </c>
      <c r="E3" s="3">
        <v>2</v>
      </c>
      <c r="F3" s="41">
        <v>0</v>
      </c>
      <c r="G3" s="42" t="s">
        <v>11</v>
      </c>
      <c r="H3" s="42">
        <v>1</v>
      </c>
    </row>
    <row r="4" spans="1:8" ht="45" x14ac:dyDescent="0.25">
      <c r="A4" s="3" t="s">
        <v>222</v>
      </c>
      <c r="B4" s="3">
        <v>-1</v>
      </c>
      <c r="C4" s="41">
        <v>0</v>
      </c>
      <c r="D4" s="3" t="s">
        <v>272</v>
      </c>
      <c r="E4" s="3">
        <v>3</v>
      </c>
      <c r="F4" s="41">
        <v>0</v>
      </c>
      <c r="G4" s="42" t="s">
        <v>11</v>
      </c>
      <c r="H4" s="42">
        <v>1</v>
      </c>
    </row>
    <row r="5" spans="1:8" ht="45" x14ac:dyDescent="0.25">
      <c r="A5" s="3" t="s">
        <v>222</v>
      </c>
      <c r="B5" s="3">
        <v>-1</v>
      </c>
      <c r="C5" s="41">
        <v>0</v>
      </c>
      <c r="D5" s="3" t="s">
        <v>257</v>
      </c>
      <c r="E5" s="3">
        <v>4</v>
      </c>
      <c r="F5" s="41">
        <v>1</v>
      </c>
      <c r="G5" s="42" t="s">
        <v>11</v>
      </c>
      <c r="H5" s="42">
        <v>1</v>
      </c>
    </row>
    <row r="6" spans="1:8" ht="45" x14ac:dyDescent="0.25">
      <c r="A6" s="3" t="s">
        <v>222</v>
      </c>
      <c r="B6" s="3">
        <v>-1</v>
      </c>
      <c r="C6" s="41">
        <v>0</v>
      </c>
      <c r="D6" s="3" t="s">
        <v>258</v>
      </c>
      <c r="E6" s="3">
        <v>5</v>
      </c>
      <c r="F6" s="41">
        <v>0</v>
      </c>
      <c r="G6" s="42" t="s">
        <v>11</v>
      </c>
      <c r="H6" s="42">
        <v>1</v>
      </c>
    </row>
    <row r="7" spans="1:8" ht="45" x14ac:dyDescent="0.25">
      <c r="A7" s="3" t="s">
        <v>222</v>
      </c>
      <c r="B7" s="3">
        <v>-1</v>
      </c>
      <c r="C7" s="41">
        <v>0</v>
      </c>
      <c r="D7" s="3" t="s">
        <v>259</v>
      </c>
      <c r="E7" s="3">
        <v>7</v>
      </c>
      <c r="F7" s="41">
        <v>0</v>
      </c>
      <c r="G7" s="42" t="s">
        <v>11</v>
      </c>
      <c r="H7" s="42">
        <v>1</v>
      </c>
    </row>
    <row r="8" spans="1:8" ht="45" x14ac:dyDescent="0.25">
      <c r="A8" s="64" t="s">
        <v>222</v>
      </c>
      <c r="B8" s="64">
        <v>-1</v>
      </c>
      <c r="C8" s="65">
        <v>0</v>
      </c>
      <c r="D8" s="64" t="s">
        <v>260</v>
      </c>
      <c r="E8" s="64">
        <v>8</v>
      </c>
      <c r="F8" s="65">
        <v>0</v>
      </c>
      <c r="G8" s="66" t="s">
        <v>11</v>
      </c>
      <c r="H8" s="66">
        <v>1</v>
      </c>
    </row>
    <row r="9" spans="1:8" ht="45" x14ac:dyDescent="0.25">
      <c r="A9" s="3" t="s">
        <v>222</v>
      </c>
      <c r="B9" s="3">
        <v>-1</v>
      </c>
      <c r="C9" s="41">
        <v>0</v>
      </c>
      <c r="D9" s="3" t="s">
        <v>261</v>
      </c>
      <c r="E9" s="3">
        <v>9</v>
      </c>
      <c r="F9" s="41">
        <v>0</v>
      </c>
      <c r="G9" s="42" t="s">
        <v>11</v>
      </c>
      <c r="H9" s="42">
        <v>1</v>
      </c>
    </row>
    <row r="10" spans="1:8" ht="45" x14ac:dyDescent="0.25">
      <c r="A10" s="3" t="s">
        <v>222</v>
      </c>
      <c r="B10" s="3">
        <v>-1</v>
      </c>
      <c r="C10" s="41">
        <v>1</v>
      </c>
      <c r="D10" s="3" t="s">
        <v>262</v>
      </c>
      <c r="E10" s="3">
        <v>10</v>
      </c>
      <c r="F10" s="41">
        <v>0</v>
      </c>
      <c r="G10" s="42" t="s">
        <v>11</v>
      </c>
      <c r="H10" s="42">
        <v>1</v>
      </c>
    </row>
    <row r="11" spans="1:8" ht="45" x14ac:dyDescent="0.25">
      <c r="A11" s="3" t="s">
        <v>222</v>
      </c>
      <c r="B11" s="3">
        <v>-1</v>
      </c>
      <c r="C11" s="41">
        <v>0</v>
      </c>
      <c r="D11" s="3" t="s">
        <v>263</v>
      </c>
      <c r="E11" s="3">
        <v>11</v>
      </c>
      <c r="F11" s="41">
        <v>0</v>
      </c>
      <c r="G11" s="42" t="s">
        <v>11</v>
      </c>
      <c r="H11" s="42">
        <v>1</v>
      </c>
    </row>
    <row r="12" spans="1:8" ht="45" x14ac:dyDescent="0.25">
      <c r="A12" s="3" t="s">
        <v>222</v>
      </c>
      <c r="B12" s="3">
        <v>-1</v>
      </c>
      <c r="C12" s="41">
        <v>0</v>
      </c>
      <c r="D12" s="3" t="s">
        <v>316</v>
      </c>
      <c r="E12" s="3">
        <v>12</v>
      </c>
      <c r="F12" s="41">
        <v>0</v>
      </c>
      <c r="G12" s="42" t="s">
        <v>11</v>
      </c>
      <c r="H12" s="42">
        <v>1</v>
      </c>
    </row>
    <row r="13" spans="1:8" ht="45" x14ac:dyDescent="0.25">
      <c r="A13" s="3" t="s">
        <v>222</v>
      </c>
      <c r="B13" s="3">
        <v>-1</v>
      </c>
      <c r="C13" s="41">
        <v>0</v>
      </c>
      <c r="D13" s="3" t="s">
        <v>265</v>
      </c>
      <c r="E13" s="3">
        <v>14</v>
      </c>
      <c r="F13" s="41">
        <v>0</v>
      </c>
      <c r="G13" s="42" t="s">
        <v>11</v>
      </c>
      <c r="H13" s="42">
        <v>1</v>
      </c>
    </row>
    <row r="14" spans="1:8" ht="45" x14ac:dyDescent="0.25">
      <c r="A14" s="3" t="s">
        <v>222</v>
      </c>
      <c r="B14" s="3">
        <v>-1</v>
      </c>
      <c r="C14" s="41">
        <v>0</v>
      </c>
      <c r="D14" s="3" t="s">
        <v>317</v>
      </c>
      <c r="E14" s="3">
        <v>15</v>
      </c>
      <c r="F14" s="41">
        <v>0</v>
      </c>
      <c r="G14" s="42" t="s">
        <v>11</v>
      </c>
      <c r="H14" s="42">
        <v>1</v>
      </c>
    </row>
    <row r="15" spans="1:8" ht="45" x14ac:dyDescent="0.25">
      <c r="A15" s="3" t="s">
        <v>222</v>
      </c>
      <c r="B15" s="3">
        <v>-1</v>
      </c>
      <c r="C15" s="41">
        <v>0</v>
      </c>
      <c r="D15" s="3" t="s">
        <v>318</v>
      </c>
      <c r="E15" s="3">
        <v>16</v>
      </c>
      <c r="F15" s="41">
        <v>0</v>
      </c>
      <c r="G15" s="42" t="s">
        <v>11</v>
      </c>
      <c r="H15" s="42">
        <v>1</v>
      </c>
    </row>
    <row r="16" spans="1:8" ht="41.25" customHeight="1" x14ac:dyDescent="0.25">
      <c r="A16" s="3" t="s">
        <v>222</v>
      </c>
      <c r="B16" s="3">
        <v>-1</v>
      </c>
      <c r="C16" s="41">
        <v>0</v>
      </c>
      <c r="D16" s="3" t="s">
        <v>375</v>
      </c>
      <c r="E16" s="3">
        <v>17</v>
      </c>
      <c r="F16" s="41">
        <v>0</v>
      </c>
      <c r="G16" s="42" t="s">
        <v>11</v>
      </c>
      <c r="H16" s="42">
        <v>1</v>
      </c>
    </row>
    <row r="17" spans="1:10" ht="54.75" customHeight="1" x14ac:dyDescent="0.25">
      <c r="A17" s="3" t="s">
        <v>222</v>
      </c>
      <c r="B17" s="3">
        <v>-1</v>
      </c>
      <c r="C17" s="41">
        <v>0</v>
      </c>
      <c r="D17" s="3" t="s">
        <v>376</v>
      </c>
      <c r="E17" s="3">
        <v>18</v>
      </c>
      <c r="F17" s="41">
        <v>0</v>
      </c>
      <c r="G17" s="42" t="s">
        <v>11</v>
      </c>
      <c r="H17" s="42">
        <v>1</v>
      </c>
    </row>
    <row r="18" spans="1:10" ht="30" x14ac:dyDescent="0.25">
      <c r="A18" s="3" t="s">
        <v>152</v>
      </c>
      <c r="B18" s="3">
        <v>-2</v>
      </c>
      <c r="C18" s="41">
        <v>0</v>
      </c>
      <c r="D18" s="3" t="s">
        <v>254</v>
      </c>
      <c r="E18" s="3">
        <v>1</v>
      </c>
      <c r="F18" s="41">
        <v>0</v>
      </c>
      <c r="G18" s="42" t="s">
        <v>18</v>
      </c>
      <c r="H18" s="42">
        <v>2</v>
      </c>
    </row>
    <row r="19" spans="1:10" ht="30" x14ac:dyDescent="0.25">
      <c r="A19" s="3" t="s">
        <v>152</v>
      </c>
      <c r="B19" s="3">
        <v>-2</v>
      </c>
      <c r="C19" s="41">
        <v>0</v>
      </c>
      <c r="D19" s="3" t="s">
        <v>255</v>
      </c>
      <c r="E19" s="3">
        <v>2</v>
      </c>
      <c r="F19" s="41">
        <v>0</v>
      </c>
      <c r="G19" s="42" t="s">
        <v>18</v>
      </c>
      <c r="H19" s="42">
        <v>2</v>
      </c>
      <c r="J19" s="3"/>
    </row>
    <row r="20" spans="1:10" ht="30" x14ac:dyDescent="0.25">
      <c r="A20" s="3" t="s">
        <v>152</v>
      </c>
      <c r="B20" s="3">
        <v>-2</v>
      </c>
      <c r="C20" s="41">
        <v>0</v>
      </c>
      <c r="D20" s="3" t="s">
        <v>256</v>
      </c>
      <c r="E20" s="3">
        <v>3</v>
      </c>
      <c r="F20" s="41">
        <v>1</v>
      </c>
      <c r="G20" s="42" t="s">
        <v>18</v>
      </c>
      <c r="H20" s="42">
        <v>2</v>
      </c>
      <c r="J20" s="3"/>
    </row>
    <row r="21" spans="1:10" ht="30" x14ac:dyDescent="0.25">
      <c r="A21" s="3" t="s">
        <v>152</v>
      </c>
      <c r="B21" s="3">
        <v>-2</v>
      </c>
      <c r="C21" s="41">
        <v>0</v>
      </c>
      <c r="D21" s="3" t="s">
        <v>257</v>
      </c>
      <c r="E21" s="3">
        <v>4</v>
      </c>
      <c r="F21" s="41">
        <v>2</v>
      </c>
      <c r="G21" s="42" t="s">
        <v>18</v>
      </c>
      <c r="H21" s="42">
        <v>2</v>
      </c>
      <c r="J21" s="3"/>
    </row>
    <row r="22" spans="1:10" ht="30" x14ac:dyDescent="0.25">
      <c r="A22" s="3" t="s">
        <v>152</v>
      </c>
      <c r="B22" s="3">
        <v>-2</v>
      </c>
      <c r="C22" s="41">
        <v>0</v>
      </c>
      <c r="D22" s="3" t="s">
        <v>258</v>
      </c>
      <c r="E22" s="3">
        <v>5</v>
      </c>
      <c r="F22" s="41">
        <v>2</v>
      </c>
      <c r="G22" s="42" t="s">
        <v>18</v>
      </c>
      <c r="H22" s="42">
        <v>2</v>
      </c>
      <c r="J22" s="3"/>
    </row>
    <row r="23" spans="1:10" ht="30" x14ac:dyDescent="0.25">
      <c r="A23" s="3" t="s">
        <v>152</v>
      </c>
      <c r="B23" s="3">
        <v>-2</v>
      </c>
      <c r="C23" s="41">
        <v>0</v>
      </c>
      <c r="D23" s="3" t="s">
        <v>259</v>
      </c>
      <c r="E23" s="3">
        <v>7</v>
      </c>
      <c r="F23" s="41">
        <v>2</v>
      </c>
      <c r="G23" s="42" t="s">
        <v>18</v>
      </c>
      <c r="H23" s="42">
        <v>2</v>
      </c>
      <c r="J23" s="3"/>
    </row>
    <row r="24" spans="1:10" ht="30" x14ac:dyDescent="0.25">
      <c r="A24" s="64" t="s">
        <v>152</v>
      </c>
      <c r="B24" s="64">
        <v>-2</v>
      </c>
      <c r="C24" s="65">
        <v>0</v>
      </c>
      <c r="D24" s="64" t="s">
        <v>260</v>
      </c>
      <c r="E24" s="64">
        <v>8</v>
      </c>
      <c r="F24" s="65">
        <v>1</v>
      </c>
      <c r="G24" s="66" t="s">
        <v>18</v>
      </c>
      <c r="H24" s="66">
        <v>2</v>
      </c>
      <c r="J24" s="3"/>
    </row>
    <row r="25" spans="1:10" ht="30" x14ac:dyDescent="0.25">
      <c r="A25" s="3" t="s">
        <v>152</v>
      </c>
      <c r="B25" s="3">
        <v>-2</v>
      </c>
      <c r="C25" s="41">
        <v>0</v>
      </c>
      <c r="D25" s="3" t="s">
        <v>261</v>
      </c>
      <c r="E25" s="3">
        <v>9</v>
      </c>
      <c r="F25" s="41">
        <v>4</v>
      </c>
      <c r="G25" s="42" t="s">
        <v>18</v>
      </c>
      <c r="H25" s="42">
        <v>2</v>
      </c>
      <c r="J25" s="3"/>
    </row>
    <row r="26" spans="1:10" ht="30" x14ac:dyDescent="0.25">
      <c r="A26" s="3" t="s">
        <v>152</v>
      </c>
      <c r="B26" s="3">
        <v>-2</v>
      </c>
      <c r="C26" s="41">
        <v>0</v>
      </c>
      <c r="D26" s="3" t="s">
        <v>262</v>
      </c>
      <c r="E26" s="3">
        <v>10</v>
      </c>
      <c r="F26" s="41">
        <v>3</v>
      </c>
      <c r="G26" s="42" t="s">
        <v>18</v>
      </c>
      <c r="H26" s="42">
        <v>2</v>
      </c>
      <c r="J26" s="3"/>
    </row>
    <row r="27" spans="1:10" ht="30" x14ac:dyDescent="0.25">
      <c r="A27" s="3" t="s">
        <v>152</v>
      </c>
      <c r="B27" s="3">
        <v>-2</v>
      </c>
      <c r="C27" s="41">
        <v>0</v>
      </c>
      <c r="D27" s="3" t="s">
        <v>263</v>
      </c>
      <c r="E27" s="3">
        <v>11</v>
      </c>
      <c r="F27" s="41">
        <v>1</v>
      </c>
      <c r="G27" s="42" t="s">
        <v>18</v>
      </c>
      <c r="H27" s="42">
        <v>2</v>
      </c>
      <c r="J27" s="3"/>
    </row>
    <row r="28" spans="1:10" ht="30" x14ac:dyDescent="0.25">
      <c r="A28" s="3" t="s">
        <v>152</v>
      </c>
      <c r="B28" s="3">
        <v>-2</v>
      </c>
      <c r="C28" s="41">
        <v>0</v>
      </c>
      <c r="D28" s="3" t="s">
        <v>264</v>
      </c>
      <c r="E28" s="3">
        <v>12</v>
      </c>
      <c r="F28" s="41">
        <v>1</v>
      </c>
      <c r="G28" s="42" t="s">
        <v>18</v>
      </c>
      <c r="H28" s="42">
        <v>2</v>
      </c>
      <c r="J28" s="3"/>
    </row>
    <row r="29" spans="1:10" ht="30" x14ac:dyDescent="0.25">
      <c r="A29" s="3" t="s">
        <v>152</v>
      </c>
      <c r="B29" s="3">
        <v>-2</v>
      </c>
      <c r="C29" s="41">
        <v>0</v>
      </c>
      <c r="D29" s="3" t="s">
        <v>265</v>
      </c>
      <c r="E29" s="3">
        <v>14</v>
      </c>
      <c r="F29" s="41">
        <v>1</v>
      </c>
      <c r="G29" s="42" t="s">
        <v>18</v>
      </c>
      <c r="H29" s="42">
        <v>2</v>
      </c>
      <c r="J29" s="3"/>
    </row>
    <row r="30" spans="1:10" ht="30" x14ac:dyDescent="0.25">
      <c r="A30" s="3" t="s">
        <v>152</v>
      </c>
      <c r="B30" s="3">
        <v>-2</v>
      </c>
      <c r="C30" s="41">
        <v>0</v>
      </c>
      <c r="D30" s="3" t="s">
        <v>317</v>
      </c>
      <c r="E30" s="3">
        <v>15</v>
      </c>
      <c r="F30" s="41">
        <v>0</v>
      </c>
      <c r="G30" s="42" t="s">
        <v>18</v>
      </c>
      <c r="H30" s="42">
        <v>2</v>
      </c>
      <c r="J30" s="3"/>
    </row>
    <row r="31" spans="1:10" ht="30" x14ac:dyDescent="0.25">
      <c r="A31" s="3" t="s">
        <v>152</v>
      </c>
      <c r="B31" s="3">
        <v>-2</v>
      </c>
      <c r="C31" s="41">
        <v>0</v>
      </c>
      <c r="D31" s="3" t="s">
        <v>318</v>
      </c>
      <c r="E31" s="3">
        <v>16</v>
      </c>
      <c r="F31" s="41">
        <v>0</v>
      </c>
      <c r="G31" s="42" t="s">
        <v>18</v>
      </c>
      <c r="H31" s="42">
        <v>2</v>
      </c>
      <c r="J31" s="3"/>
    </row>
    <row r="32" spans="1:10" ht="45.75" customHeight="1" x14ac:dyDescent="0.25">
      <c r="A32" s="3" t="s">
        <v>152</v>
      </c>
      <c r="B32" s="3">
        <v>-2</v>
      </c>
      <c r="C32" s="41">
        <v>0</v>
      </c>
      <c r="D32" s="3" t="s">
        <v>375</v>
      </c>
      <c r="E32" s="3">
        <v>17</v>
      </c>
      <c r="F32" s="41">
        <v>0</v>
      </c>
      <c r="G32" s="42" t="s">
        <v>18</v>
      </c>
      <c r="H32" s="42">
        <v>2</v>
      </c>
      <c r="J32" s="3"/>
    </row>
    <row r="33" spans="1:28" ht="45.75" customHeight="1" x14ac:dyDescent="0.25">
      <c r="A33" s="3" t="s">
        <v>152</v>
      </c>
      <c r="B33" s="3">
        <v>-2</v>
      </c>
      <c r="C33" s="41">
        <v>0</v>
      </c>
      <c r="D33" s="3" t="s">
        <v>376</v>
      </c>
      <c r="E33" s="3">
        <v>18</v>
      </c>
      <c r="F33" s="41">
        <v>0</v>
      </c>
      <c r="G33" s="42" t="s">
        <v>18</v>
      </c>
      <c r="H33" s="42">
        <v>2</v>
      </c>
      <c r="J33" s="3"/>
    </row>
    <row r="34" spans="1:28" ht="30" x14ac:dyDescent="0.25">
      <c r="A34" s="3" t="s">
        <v>207</v>
      </c>
      <c r="B34" s="3">
        <v>-3</v>
      </c>
      <c r="C34" s="41">
        <v>1</v>
      </c>
      <c r="D34" s="3" t="s">
        <v>254</v>
      </c>
      <c r="E34" s="3">
        <v>1</v>
      </c>
      <c r="F34" s="41">
        <v>0</v>
      </c>
      <c r="G34" s="42" t="s">
        <v>30</v>
      </c>
      <c r="H34" s="42">
        <v>3</v>
      </c>
      <c r="J34" s="3"/>
      <c r="AB34" s="70"/>
    </row>
    <row r="35" spans="1:28" ht="30" x14ac:dyDescent="0.25">
      <c r="A35" s="3" t="s">
        <v>207</v>
      </c>
      <c r="B35" s="3">
        <v>-3</v>
      </c>
      <c r="C35" s="41">
        <v>0</v>
      </c>
      <c r="D35" s="3" t="s">
        <v>255</v>
      </c>
      <c r="E35" s="3">
        <v>2</v>
      </c>
      <c r="F35" s="41">
        <v>0</v>
      </c>
      <c r="G35" s="42" t="s">
        <v>30</v>
      </c>
      <c r="H35" s="42">
        <v>3</v>
      </c>
    </row>
    <row r="36" spans="1:28" ht="30" x14ac:dyDescent="0.25">
      <c r="A36" s="3" t="s">
        <v>207</v>
      </c>
      <c r="B36" s="3">
        <v>-3</v>
      </c>
      <c r="C36" s="41">
        <v>0</v>
      </c>
      <c r="D36" s="3" t="s">
        <v>256</v>
      </c>
      <c r="E36" s="3">
        <v>3</v>
      </c>
      <c r="F36" s="41">
        <v>0</v>
      </c>
      <c r="G36" s="42" t="s">
        <v>30</v>
      </c>
      <c r="H36" s="42">
        <v>3</v>
      </c>
    </row>
    <row r="37" spans="1:28" ht="30" x14ac:dyDescent="0.25">
      <c r="A37" s="3" t="s">
        <v>207</v>
      </c>
      <c r="B37" s="3">
        <v>-3</v>
      </c>
      <c r="C37" s="41">
        <v>1</v>
      </c>
      <c r="D37" s="3" t="s">
        <v>257</v>
      </c>
      <c r="E37" s="3">
        <v>4</v>
      </c>
      <c r="F37" s="41">
        <v>0</v>
      </c>
      <c r="G37" s="42" t="s">
        <v>30</v>
      </c>
      <c r="H37" s="42">
        <v>3</v>
      </c>
    </row>
    <row r="38" spans="1:28" ht="30" x14ac:dyDescent="0.25">
      <c r="A38" s="3" t="s">
        <v>207</v>
      </c>
      <c r="B38" s="3">
        <v>-3</v>
      </c>
      <c r="C38" s="41">
        <v>0</v>
      </c>
      <c r="D38" s="3" t="s">
        <v>258</v>
      </c>
      <c r="E38" s="3">
        <v>5</v>
      </c>
      <c r="F38" s="41">
        <v>0</v>
      </c>
      <c r="G38" s="42" t="s">
        <v>30</v>
      </c>
      <c r="H38" s="42">
        <v>3</v>
      </c>
    </row>
    <row r="39" spans="1:28" ht="30" x14ac:dyDescent="0.25">
      <c r="A39" s="3" t="s">
        <v>207</v>
      </c>
      <c r="B39" s="3">
        <v>-3</v>
      </c>
      <c r="C39" s="41">
        <v>0</v>
      </c>
      <c r="D39" s="3" t="s">
        <v>259</v>
      </c>
      <c r="E39" s="3">
        <v>7</v>
      </c>
      <c r="F39" s="41">
        <v>0</v>
      </c>
      <c r="G39" s="42" t="s">
        <v>30</v>
      </c>
      <c r="H39" s="42">
        <v>3</v>
      </c>
    </row>
    <row r="40" spans="1:28" ht="30" x14ac:dyDescent="0.25">
      <c r="A40" s="64" t="s">
        <v>207</v>
      </c>
      <c r="B40" s="64">
        <v>-3</v>
      </c>
      <c r="C40" s="65">
        <v>0</v>
      </c>
      <c r="D40" s="64" t="s">
        <v>260</v>
      </c>
      <c r="E40" s="64">
        <v>8</v>
      </c>
      <c r="F40" s="65">
        <v>0</v>
      </c>
      <c r="G40" s="66" t="s">
        <v>30</v>
      </c>
      <c r="H40" s="66">
        <v>3</v>
      </c>
    </row>
    <row r="41" spans="1:28" ht="30" x14ac:dyDescent="0.25">
      <c r="A41" s="3" t="s">
        <v>207</v>
      </c>
      <c r="B41" s="3">
        <v>-3</v>
      </c>
      <c r="C41" s="41">
        <v>0</v>
      </c>
      <c r="D41" s="3" t="s">
        <v>261</v>
      </c>
      <c r="E41" s="3">
        <v>9</v>
      </c>
      <c r="F41" s="41">
        <v>0</v>
      </c>
      <c r="G41" s="42" t="s">
        <v>30</v>
      </c>
      <c r="H41" s="42">
        <v>3</v>
      </c>
    </row>
    <row r="42" spans="1:28" ht="30" x14ac:dyDescent="0.25">
      <c r="A42" s="3" t="s">
        <v>207</v>
      </c>
      <c r="B42" s="3">
        <v>-3</v>
      </c>
      <c r="C42" s="41">
        <v>2</v>
      </c>
      <c r="D42" s="3" t="s">
        <v>262</v>
      </c>
      <c r="E42" s="3">
        <v>10</v>
      </c>
      <c r="F42" s="41">
        <v>1</v>
      </c>
      <c r="G42" s="42" t="s">
        <v>30</v>
      </c>
      <c r="H42" s="42">
        <v>3</v>
      </c>
    </row>
    <row r="43" spans="1:28" ht="30" x14ac:dyDescent="0.25">
      <c r="A43" s="3" t="s">
        <v>207</v>
      </c>
      <c r="B43" s="3">
        <v>-3</v>
      </c>
      <c r="C43" s="41">
        <v>0</v>
      </c>
      <c r="D43" s="3" t="s">
        <v>263</v>
      </c>
      <c r="E43" s="3">
        <v>11</v>
      </c>
      <c r="F43" s="41">
        <v>0</v>
      </c>
      <c r="G43" s="42" t="s">
        <v>30</v>
      </c>
      <c r="H43" s="42">
        <v>3</v>
      </c>
    </row>
    <row r="44" spans="1:28" ht="30" x14ac:dyDescent="0.25">
      <c r="A44" s="3" t="s">
        <v>207</v>
      </c>
      <c r="B44" s="3">
        <v>-3</v>
      </c>
      <c r="C44" s="41">
        <v>0</v>
      </c>
      <c r="D44" s="3" t="s">
        <v>264</v>
      </c>
      <c r="E44" s="3">
        <v>12</v>
      </c>
      <c r="F44" s="41">
        <v>0</v>
      </c>
      <c r="G44" s="42" t="s">
        <v>30</v>
      </c>
      <c r="H44" s="42">
        <v>3</v>
      </c>
    </row>
    <row r="45" spans="1:28" ht="30" x14ac:dyDescent="0.25">
      <c r="A45" s="3" t="s">
        <v>207</v>
      </c>
      <c r="B45" s="3">
        <v>-3</v>
      </c>
      <c r="C45" s="41">
        <v>0</v>
      </c>
      <c r="D45" s="3" t="s">
        <v>265</v>
      </c>
      <c r="E45" s="3">
        <v>14</v>
      </c>
      <c r="F45" s="41">
        <v>0</v>
      </c>
      <c r="G45" s="42" t="s">
        <v>30</v>
      </c>
      <c r="H45" s="42">
        <v>3</v>
      </c>
    </row>
    <row r="46" spans="1:28" ht="30" x14ac:dyDescent="0.25">
      <c r="A46" s="3" t="s">
        <v>207</v>
      </c>
      <c r="B46" s="3">
        <v>-3</v>
      </c>
      <c r="C46" s="41">
        <v>0</v>
      </c>
      <c r="D46" s="3" t="s">
        <v>317</v>
      </c>
      <c r="E46" s="3">
        <v>15</v>
      </c>
      <c r="F46" s="41">
        <v>0</v>
      </c>
      <c r="G46" s="42" t="s">
        <v>30</v>
      </c>
      <c r="H46" s="42">
        <v>3</v>
      </c>
    </row>
    <row r="47" spans="1:28" ht="30" x14ac:dyDescent="0.25">
      <c r="A47" s="3" t="s">
        <v>207</v>
      </c>
      <c r="B47" s="3">
        <v>-3</v>
      </c>
      <c r="C47" s="41">
        <v>0</v>
      </c>
      <c r="D47" s="3" t="s">
        <v>318</v>
      </c>
      <c r="E47" s="3">
        <v>16</v>
      </c>
      <c r="F47" s="41">
        <v>0</v>
      </c>
      <c r="G47" s="42" t="s">
        <v>30</v>
      </c>
      <c r="H47" s="42">
        <v>3</v>
      </c>
    </row>
    <row r="48" spans="1:28" ht="35.25" customHeight="1" x14ac:dyDescent="0.25">
      <c r="A48" s="3" t="s">
        <v>207</v>
      </c>
      <c r="B48" s="3">
        <v>-3</v>
      </c>
      <c r="C48" s="41">
        <v>0</v>
      </c>
      <c r="D48" s="3" t="s">
        <v>375</v>
      </c>
      <c r="E48" s="3">
        <v>17</v>
      </c>
      <c r="F48" s="41">
        <v>0</v>
      </c>
      <c r="G48" s="42" t="s">
        <v>30</v>
      </c>
      <c r="H48" s="42">
        <v>3</v>
      </c>
    </row>
    <row r="49" spans="1:8" ht="33" customHeight="1" x14ac:dyDescent="0.25">
      <c r="A49" s="3" t="s">
        <v>207</v>
      </c>
      <c r="B49" s="3">
        <v>-3</v>
      </c>
      <c r="C49" s="41">
        <v>0</v>
      </c>
      <c r="D49" s="3" t="s">
        <v>376</v>
      </c>
      <c r="E49" s="3">
        <v>18</v>
      </c>
      <c r="F49" s="41">
        <v>0</v>
      </c>
      <c r="G49" s="42" t="s">
        <v>30</v>
      </c>
      <c r="H49" s="42">
        <v>3</v>
      </c>
    </row>
    <row r="50" spans="1:8" ht="45" x14ac:dyDescent="0.25">
      <c r="A50" s="3" t="s">
        <v>151</v>
      </c>
      <c r="B50" s="3">
        <v>-4</v>
      </c>
      <c r="C50" s="41">
        <v>0</v>
      </c>
      <c r="D50" s="3" t="s">
        <v>270</v>
      </c>
      <c r="E50" s="3">
        <v>1</v>
      </c>
      <c r="F50" s="41">
        <v>0</v>
      </c>
      <c r="G50" s="42" t="s">
        <v>33</v>
      </c>
      <c r="H50" s="42">
        <v>4</v>
      </c>
    </row>
    <row r="51" spans="1:8" ht="45" x14ac:dyDescent="0.25">
      <c r="A51" s="3" t="s">
        <v>151</v>
      </c>
      <c r="B51" s="3">
        <v>-4</v>
      </c>
      <c r="C51" s="41">
        <v>0</v>
      </c>
      <c r="D51" s="3" t="s">
        <v>271</v>
      </c>
      <c r="E51" s="3">
        <v>2</v>
      </c>
      <c r="F51" s="41">
        <v>0</v>
      </c>
      <c r="G51" s="42" t="s">
        <v>33</v>
      </c>
      <c r="H51" s="42">
        <v>4</v>
      </c>
    </row>
    <row r="52" spans="1:8" ht="45" x14ac:dyDescent="0.25">
      <c r="A52" s="3" t="s">
        <v>151</v>
      </c>
      <c r="B52" s="3">
        <v>-4</v>
      </c>
      <c r="C52" s="41">
        <v>0</v>
      </c>
      <c r="D52" s="3" t="s">
        <v>272</v>
      </c>
      <c r="E52" s="3">
        <v>3</v>
      </c>
      <c r="F52" s="41">
        <v>0</v>
      </c>
      <c r="G52" s="42" t="s">
        <v>33</v>
      </c>
      <c r="H52" s="42">
        <v>4</v>
      </c>
    </row>
    <row r="53" spans="1:8" ht="45" x14ac:dyDescent="0.25">
      <c r="A53" s="3" t="s">
        <v>151</v>
      </c>
      <c r="B53" s="3">
        <v>-4</v>
      </c>
      <c r="C53" s="41">
        <v>0</v>
      </c>
      <c r="D53" s="3" t="s">
        <v>257</v>
      </c>
      <c r="E53" s="3">
        <v>4</v>
      </c>
      <c r="F53" s="41">
        <v>0</v>
      </c>
      <c r="G53" s="42" t="s">
        <v>33</v>
      </c>
      <c r="H53" s="42">
        <v>4</v>
      </c>
    </row>
    <row r="54" spans="1:8" ht="45" x14ac:dyDescent="0.25">
      <c r="A54" s="3" t="s">
        <v>151</v>
      </c>
      <c r="B54" s="3">
        <v>-4</v>
      </c>
      <c r="C54" s="41">
        <v>0</v>
      </c>
      <c r="D54" s="3" t="s">
        <v>258</v>
      </c>
      <c r="E54" s="3">
        <v>5</v>
      </c>
      <c r="F54" s="41">
        <v>0</v>
      </c>
      <c r="G54" s="42" t="s">
        <v>33</v>
      </c>
      <c r="H54" s="42">
        <v>4</v>
      </c>
    </row>
    <row r="55" spans="1:8" ht="45" x14ac:dyDescent="0.25">
      <c r="A55" s="3" t="s">
        <v>151</v>
      </c>
      <c r="B55" s="3">
        <v>-4</v>
      </c>
      <c r="C55" s="41">
        <v>0</v>
      </c>
      <c r="D55" s="3" t="s">
        <v>259</v>
      </c>
      <c r="E55" s="3">
        <v>7</v>
      </c>
      <c r="F55" s="41">
        <v>0</v>
      </c>
      <c r="G55" s="42" t="s">
        <v>33</v>
      </c>
      <c r="H55" s="42">
        <v>4</v>
      </c>
    </row>
    <row r="56" spans="1:8" ht="45" x14ac:dyDescent="0.25">
      <c r="A56" s="64" t="s">
        <v>151</v>
      </c>
      <c r="B56" s="64">
        <v>-4</v>
      </c>
      <c r="C56" s="65">
        <v>1</v>
      </c>
      <c r="D56" s="64" t="s">
        <v>260</v>
      </c>
      <c r="E56" s="64">
        <v>8</v>
      </c>
      <c r="F56" s="65">
        <v>0</v>
      </c>
      <c r="G56" s="66" t="s">
        <v>33</v>
      </c>
      <c r="H56" s="66">
        <v>4</v>
      </c>
    </row>
    <row r="57" spans="1:8" ht="45" x14ac:dyDescent="0.25">
      <c r="A57" s="3" t="s">
        <v>151</v>
      </c>
      <c r="B57" s="3">
        <v>-4</v>
      </c>
      <c r="C57" s="41">
        <v>0</v>
      </c>
      <c r="D57" s="3" t="s">
        <v>261</v>
      </c>
      <c r="E57" s="3">
        <v>9</v>
      </c>
      <c r="F57" s="41">
        <v>0</v>
      </c>
      <c r="G57" s="42" t="s">
        <v>33</v>
      </c>
      <c r="H57" s="42">
        <v>4</v>
      </c>
    </row>
    <row r="58" spans="1:8" ht="45" x14ac:dyDescent="0.25">
      <c r="A58" s="3" t="s">
        <v>151</v>
      </c>
      <c r="B58" s="3">
        <v>-4</v>
      </c>
      <c r="C58" s="41">
        <v>0</v>
      </c>
      <c r="D58" s="3" t="s">
        <v>262</v>
      </c>
      <c r="E58" s="3">
        <v>10</v>
      </c>
      <c r="F58" s="41">
        <v>1</v>
      </c>
      <c r="G58" s="42" t="s">
        <v>33</v>
      </c>
      <c r="H58" s="42">
        <v>4</v>
      </c>
    </row>
    <row r="59" spans="1:8" ht="45" x14ac:dyDescent="0.25">
      <c r="A59" s="3" t="s">
        <v>151</v>
      </c>
      <c r="B59" s="3">
        <v>-4</v>
      </c>
      <c r="C59" s="41">
        <v>0</v>
      </c>
      <c r="D59" s="3" t="s">
        <v>263</v>
      </c>
      <c r="E59" s="3">
        <v>11</v>
      </c>
      <c r="F59" s="41">
        <v>0</v>
      </c>
      <c r="G59" s="42" t="s">
        <v>33</v>
      </c>
      <c r="H59" s="42">
        <v>4</v>
      </c>
    </row>
    <row r="60" spans="1:8" ht="45" x14ac:dyDescent="0.25">
      <c r="A60" s="3" t="s">
        <v>151</v>
      </c>
      <c r="B60" s="3">
        <v>-4</v>
      </c>
      <c r="C60" s="41">
        <v>0</v>
      </c>
      <c r="D60" s="3" t="s">
        <v>264</v>
      </c>
      <c r="E60" s="3">
        <v>12</v>
      </c>
      <c r="F60" s="41">
        <v>0</v>
      </c>
      <c r="G60" s="42" t="s">
        <v>33</v>
      </c>
      <c r="H60" s="42">
        <v>4</v>
      </c>
    </row>
    <row r="61" spans="1:8" ht="45" x14ac:dyDescent="0.25">
      <c r="A61" s="3" t="s">
        <v>151</v>
      </c>
      <c r="B61" s="3">
        <v>-4</v>
      </c>
      <c r="C61" s="41">
        <v>0</v>
      </c>
      <c r="D61" s="3" t="s">
        <v>265</v>
      </c>
      <c r="E61" s="3">
        <v>14</v>
      </c>
      <c r="F61" s="41">
        <v>0</v>
      </c>
      <c r="G61" s="42" t="s">
        <v>33</v>
      </c>
      <c r="H61" s="42">
        <v>4</v>
      </c>
    </row>
    <row r="62" spans="1:8" ht="45" x14ac:dyDescent="0.25">
      <c r="A62" s="3" t="s">
        <v>151</v>
      </c>
      <c r="B62" s="3">
        <v>-4</v>
      </c>
      <c r="C62" s="41">
        <v>0</v>
      </c>
      <c r="D62" s="3" t="s">
        <v>317</v>
      </c>
      <c r="E62" s="3">
        <v>15</v>
      </c>
      <c r="F62" s="41">
        <v>0</v>
      </c>
      <c r="G62" s="42" t="s">
        <v>33</v>
      </c>
      <c r="H62" s="42">
        <v>4</v>
      </c>
    </row>
    <row r="63" spans="1:8" ht="45" x14ac:dyDescent="0.25">
      <c r="A63" s="3" t="s">
        <v>151</v>
      </c>
      <c r="B63" s="3">
        <v>-4</v>
      </c>
      <c r="C63" s="41">
        <v>0</v>
      </c>
      <c r="D63" s="3" t="s">
        <v>318</v>
      </c>
      <c r="E63" s="3">
        <v>16</v>
      </c>
      <c r="F63" s="41">
        <v>0</v>
      </c>
      <c r="G63" s="42" t="s">
        <v>33</v>
      </c>
      <c r="H63" s="42">
        <v>4</v>
      </c>
    </row>
    <row r="64" spans="1:8" ht="39" customHeight="1" x14ac:dyDescent="0.25">
      <c r="A64" s="3" t="s">
        <v>151</v>
      </c>
      <c r="B64" s="3">
        <v>-4</v>
      </c>
      <c r="C64" s="41">
        <v>0</v>
      </c>
      <c r="D64" s="3" t="s">
        <v>375</v>
      </c>
      <c r="E64" s="3">
        <v>17</v>
      </c>
      <c r="F64" s="41">
        <v>0</v>
      </c>
      <c r="G64" s="42" t="s">
        <v>33</v>
      </c>
      <c r="H64" s="42">
        <v>4</v>
      </c>
    </row>
    <row r="65" spans="1:8" ht="39" customHeight="1" x14ac:dyDescent="0.25">
      <c r="A65" s="3" t="s">
        <v>151</v>
      </c>
      <c r="B65" s="3">
        <v>-4</v>
      </c>
      <c r="C65" s="41">
        <v>0</v>
      </c>
      <c r="D65" s="3" t="s">
        <v>376</v>
      </c>
      <c r="E65" s="3">
        <v>18</v>
      </c>
      <c r="F65" s="41">
        <v>0</v>
      </c>
      <c r="G65" s="42" t="s">
        <v>33</v>
      </c>
      <c r="H65" s="42">
        <v>4</v>
      </c>
    </row>
    <row r="66" spans="1:8" ht="30" x14ac:dyDescent="0.25">
      <c r="A66" s="3" t="s">
        <v>10</v>
      </c>
      <c r="B66" s="3">
        <v>-5</v>
      </c>
      <c r="C66" s="41">
        <v>0</v>
      </c>
      <c r="D66" s="3" t="s">
        <v>270</v>
      </c>
      <c r="E66" s="3">
        <v>1</v>
      </c>
      <c r="F66" s="41">
        <v>0</v>
      </c>
      <c r="G66" s="42" t="s">
        <v>37</v>
      </c>
      <c r="H66" s="42">
        <v>5</v>
      </c>
    </row>
    <row r="67" spans="1:8" ht="30" x14ac:dyDescent="0.25">
      <c r="A67" s="3" t="s">
        <v>10</v>
      </c>
      <c r="B67" s="3">
        <v>-5</v>
      </c>
      <c r="C67" s="41">
        <v>1</v>
      </c>
      <c r="D67" s="3" t="s">
        <v>271</v>
      </c>
      <c r="E67" s="3">
        <v>2</v>
      </c>
      <c r="F67" s="41">
        <v>0</v>
      </c>
      <c r="G67" s="42" t="s">
        <v>37</v>
      </c>
      <c r="H67" s="42">
        <v>5</v>
      </c>
    </row>
    <row r="68" spans="1:8" ht="30" x14ac:dyDescent="0.25">
      <c r="A68" s="3" t="s">
        <v>10</v>
      </c>
      <c r="B68" s="3">
        <v>-5</v>
      </c>
      <c r="C68" s="41">
        <v>3</v>
      </c>
      <c r="D68" s="3" t="s">
        <v>272</v>
      </c>
      <c r="E68" s="3">
        <v>3</v>
      </c>
      <c r="F68" s="41">
        <v>1</v>
      </c>
      <c r="G68" s="42" t="s">
        <v>37</v>
      </c>
      <c r="H68" s="42">
        <v>5</v>
      </c>
    </row>
    <row r="69" spans="1:8" ht="30" x14ac:dyDescent="0.25">
      <c r="A69" s="3" t="s">
        <v>10</v>
      </c>
      <c r="B69" s="3">
        <v>-5</v>
      </c>
      <c r="C69" s="41">
        <v>2</v>
      </c>
      <c r="D69" s="3" t="s">
        <v>319</v>
      </c>
      <c r="E69" s="3">
        <v>4</v>
      </c>
      <c r="F69" s="41">
        <v>0</v>
      </c>
      <c r="G69" s="42" t="s">
        <v>37</v>
      </c>
      <c r="H69" s="42">
        <v>5</v>
      </c>
    </row>
    <row r="70" spans="1:8" ht="30" x14ac:dyDescent="0.25">
      <c r="A70" s="3" t="s">
        <v>10</v>
      </c>
      <c r="B70" s="3">
        <v>-5</v>
      </c>
      <c r="C70" s="41">
        <v>3</v>
      </c>
      <c r="D70" s="3" t="s">
        <v>320</v>
      </c>
      <c r="E70" s="3">
        <v>5</v>
      </c>
      <c r="F70" s="41">
        <v>1</v>
      </c>
      <c r="G70" s="42" t="s">
        <v>37</v>
      </c>
      <c r="H70" s="42">
        <v>5</v>
      </c>
    </row>
    <row r="71" spans="1:8" ht="30" x14ac:dyDescent="0.25">
      <c r="A71" s="3" t="s">
        <v>10</v>
      </c>
      <c r="B71" s="3">
        <v>-5</v>
      </c>
      <c r="C71" s="41">
        <v>7</v>
      </c>
      <c r="D71" s="3" t="s">
        <v>321</v>
      </c>
      <c r="E71" s="3">
        <v>7</v>
      </c>
      <c r="F71" s="41">
        <v>3</v>
      </c>
      <c r="G71" s="42" t="s">
        <v>37</v>
      </c>
      <c r="H71" s="42">
        <v>5</v>
      </c>
    </row>
    <row r="72" spans="1:8" ht="30" x14ac:dyDescent="0.25">
      <c r="A72" s="64" t="s">
        <v>10</v>
      </c>
      <c r="B72" s="64">
        <v>-5</v>
      </c>
      <c r="C72" s="65">
        <v>3</v>
      </c>
      <c r="D72" s="64" t="s">
        <v>322</v>
      </c>
      <c r="E72" s="64">
        <v>8</v>
      </c>
      <c r="F72" s="65">
        <v>2</v>
      </c>
      <c r="G72" s="66" t="s">
        <v>37</v>
      </c>
      <c r="H72" s="66">
        <v>5</v>
      </c>
    </row>
    <row r="73" spans="1:8" ht="30" x14ac:dyDescent="0.25">
      <c r="A73" s="3" t="s">
        <v>10</v>
      </c>
      <c r="B73" s="3">
        <v>-5</v>
      </c>
      <c r="C73" s="41">
        <v>4</v>
      </c>
      <c r="D73" s="3" t="s">
        <v>323</v>
      </c>
      <c r="E73" s="3">
        <v>9</v>
      </c>
      <c r="F73" s="41">
        <v>0</v>
      </c>
      <c r="G73" s="42" t="s">
        <v>37</v>
      </c>
      <c r="H73" s="42">
        <v>5</v>
      </c>
    </row>
    <row r="74" spans="1:8" ht="30" x14ac:dyDescent="0.25">
      <c r="A74" s="3" t="s">
        <v>10</v>
      </c>
      <c r="B74" s="3">
        <v>-5</v>
      </c>
      <c r="C74" s="41">
        <v>5</v>
      </c>
      <c r="D74" s="3" t="s">
        <v>324</v>
      </c>
      <c r="E74" s="3">
        <v>10</v>
      </c>
      <c r="F74" s="41">
        <v>2</v>
      </c>
      <c r="G74" s="42" t="s">
        <v>37</v>
      </c>
      <c r="H74" s="42">
        <v>5</v>
      </c>
    </row>
    <row r="75" spans="1:8" ht="30" x14ac:dyDescent="0.25">
      <c r="A75" s="3" t="s">
        <v>10</v>
      </c>
      <c r="B75" s="3">
        <v>-5</v>
      </c>
      <c r="C75" s="41">
        <v>3</v>
      </c>
      <c r="D75" s="3" t="s">
        <v>263</v>
      </c>
      <c r="E75" s="3">
        <v>11</v>
      </c>
      <c r="F75" s="41">
        <v>1</v>
      </c>
      <c r="G75" s="42" t="s">
        <v>37</v>
      </c>
      <c r="H75" s="42">
        <v>5</v>
      </c>
    </row>
    <row r="76" spans="1:8" ht="30" x14ac:dyDescent="0.25">
      <c r="A76" s="3" t="s">
        <v>10</v>
      </c>
      <c r="B76" s="3">
        <v>-5</v>
      </c>
      <c r="C76" s="41">
        <v>2</v>
      </c>
      <c r="D76" s="3" t="s">
        <v>316</v>
      </c>
      <c r="E76" s="3">
        <v>12</v>
      </c>
      <c r="F76" s="41">
        <v>2</v>
      </c>
      <c r="G76" s="42" t="s">
        <v>37</v>
      </c>
      <c r="H76" s="42">
        <v>5</v>
      </c>
    </row>
    <row r="77" spans="1:8" ht="30" x14ac:dyDescent="0.25">
      <c r="A77" s="3" t="s">
        <v>10</v>
      </c>
      <c r="B77" s="3">
        <v>-5</v>
      </c>
      <c r="C77" s="41">
        <v>7</v>
      </c>
      <c r="D77" s="3" t="s">
        <v>265</v>
      </c>
      <c r="E77" s="3">
        <v>14</v>
      </c>
      <c r="F77" s="41">
        <v>4</v>
      </c>
      <c r="G77" s="42" t="s">
        <v>37</v>
      </c>
      <c r="H77" s="42">
        <v>5</v>
      </c>
    </row>
    <row r="78" spans="1:8" ht="30" x14ac:dyDescent="0.25">
      <c r="A78" s="3" t="s">
        <v>10</v>
      </c>
      <c r="B78" s="3">
        <v>-5</v>
      </c>
      <c r="C78" s="3">
        <v>0</v>
      </c>
      <c r="D78" s="41" t="s">
        <v>317</v>
      </c>
      <c r="E78" s="3">
        <v>15</v>
      </c>
      <c r="F78" s="41">
        <v>0</v>
      </c>
      <c r="G78" s="42" t="s">
        <v>37</v>
      </c>
      <c r="H78" s="42">
        <v>5</v>
      </c>
    </row>
    <row r="79" spans="1:8" ht="30" x14ac:dyDescent="0.25">
      <c r="A79" s="3" t="s">
        <v>10</v>
      </c>
      <c r="B79" s="3">
        <v>-5</v>
      </c>
      <c r="C79" s="41">
        <v>1</v>
      </c>
      <c r="D79" s="3" t="s">
        <v>318</v>
      </c>
      <c r="E79" s="3">
        <v>16</v>
      </c>
      <c r="F79" s="41">
        <v>1</v>
      </c>
      <c r="G79" s="42" t="s">
        <v>37</v>
      </c>
      <c r="H79" s="42">
        <v>5</v>
      </c>
    </row>
    <row r="80" spans="1:8" ht="39.75" customHeight="1" x14ac:dyDescent="0.25">
      <c r="A80" s="67" t="s">
        <v>10</v>
      </c>
      <c r="B80" s="67">
        <v>-5</v>
      </c>
      <c r="C80" s="68">
        <v>4</v>
      </c>
      <c r="D80" s="67" t="s">
        <v>375</v>
      </c>
      <c r="E80" s="67">
        <v>17</v>
      </c>
      <c r="F80" s="68">
        <v>2</v>
      </c>
      <c r="G80" s="69" t="s">
        <v>37</v>
      </c>
      <c r="H80" s="69">
        <v>5</v>
      </c>
    </row>
    <row r="81" spans="1:8" ht="39.75" customHeight="1" x14ac:dyDescent="0.25">
      <c r="A81" s="67" t="s">
        <v>10</v>
      </c>
      <c r="B81" s="67">
        <v>-5</v>
      </c>
      <c r="C81" s="68">
        <v>0</v>
      </c>
      <c r="D81" s="67" t="s">
        <v>376</v>
      </c>
      <c r="E81" s="67">
        <v>18</v>
      </c>
      <c r="F81" s="68">
        <v>0</v>
      </c>
      <c r="G81" s="69" t="s">
        <v>37</v>
      </c>
      <c r="H81" s="69">
        <v>5</v>
      </c>
    </row>
    <row r="82" spans="1:8" ht="30" x14ac:dyDescent="0.25">
      <c r="A82" s="3" t="s">
        <v>149</v>
      </c>
      <c r="B82" s="3">
        <v>-6</v>
      </c>
      <c r="C82" s="41">
        <v>0</v>
      </c>
      <c r="D82" s="3" t="s">
        <v>254</v>
      </c>
      <c r="E82" s="3">
        <v>1</v>
      </c>
      <c r="F82" s="41">
        <v>0</v>
      </c>
      <c r="G82" s="42" t="s">
        <v>54</v>
      </c>
      <c r="H82" s="42">
        <v>6</v>
      </c>
    </row>
    <row r="83" spans="1:8" ht="30" x14ac:dyDescent="0.25">
      <c r="A83" s="3" t="s">
        <v>149</v>
      </c>
      <c r="B83" s="3">
        <v>-6</v>
      </c>
      <c r="C83" s="41">
        <v>0</v>
      </c>
      <c r="D83" s="3" t="s">
        <v>255</v>
      </c>
      <c r="E83" s="3">
        <v>2</v>
      </c>
      <c r="F83" s="41">
        <v>0</v>
      </c>
      <c r="G83" s="42" t="s">
        <v>54</v>
      </c>
      <c r="H83" s="42">
        <v>6</v>
      </c>
    </row>
    <row r="84" spans="1:8" ht="30" x14ac:dyDescent="0.25">
      <c r="A84" s="3" t="s">
        <v>149</v>
      </c>
      <c r="B84" s="3">
        <v>-6</v>
      </c>
      <c r="C84" s="41">
        <v>0</v>
      </c>
      <c r="D84" s="3" t="s">
        <v>256</v>
      </c>
      <c r="E84" s="3">
        <v>3</v>
      </c>
      <c r="F84" s="41">
        <v>0</v>
      </c>
      <c r="G84" s="42" t="s">
        <v>54</v>
      </c>
      <c r="H84" s="42">
        <v>6</v>
      </c>
    </row>
    <row r="85" spans="1:8" ht="30" x14ac:dyDescent="0.25">
      <c r="A85" s="3" t="s">
        <v>149</v>
      </c>
      <c r="B85" s="3">
        <v>-6</v>
      </c>
      <c r="C85" s="41">
        <v>0</v>
      </c>
      <c r="D85" s="3" t="s">
        <v>257</v>
      </c>
      <c r="E85" s="3">
        <v>4</v>
      </c>
      <c r="F85" s="41">
        <v>0</v>
      </c>
      <c r="G85" s="42" t="s">
        <v>54</v>
      </c>
      <c r="H85" s="42">
        <v>6</v>
      </c>
    </row>
    <row r="86" spans="1:8" ht="30" x14ac:dyDescent="0.25">
      <c r="A86" s="3" t="s">
        <v>149</v>
      </c>
      <c r="B86" s="3">
        <v>-6</v>
      </c>
      <c r="C86" s="41">
        <v>1</v>
      </c>
      <c r="D86" s="3" t="s">
        <v>258</v>
      </c>
      <c r="E86" s="3">
        <v>5</v>
      </c>
      <c r="F86" s="41">
        <v>0</v>
      </c>
      <c r="G86" s="42" t="s">
        <v>54</v>
      </c>
      <c r="H86" s="42">
        <v>6</v>
      </c>
    </row>
    <row r="87" spans="1:8" ht="30" x14ac:dyDescent="0.25">
      <c r="A87" s="3" t="s">
        <v>149</v>
      </c>
      <c r="B87" s="3">
        <v>-6</v>
      </c>
      <c r="C87" s="41">
        <v>0</v>
      </c>
      <c r="D87" s="3" t="s">
        <v>259</v>
      </c>
      <c r="E87" s="3">
        <v>7</v>
      </c>
      <c r="F87" s="41">
        <v>1</v>
      </c>
      <c r="G87" s="42" t="s">
        <v>54</v>
      </c>
      <c r="H87" s="42">
        <v>6</v>
      </c>
    </row>
    <row r="88" spans="1:8" ht="30" x14ac:dyDescent="0.25">
      <c r="A88" s="64" t="s">
        <v>149</v>
      </c>
      <c r="B88" s="64">
        <v>-6</v>
      </c>
      <c r="C88" s="65">
        <v>0</v>
      </c>
      <c r="D88" s="64" t="s">
        <v>260</v>
      </c>
      <c r="E88" s="64">
        <v>8</v>
      </c>
      <c r="F88" s="65">
        <v>0</v>
      </c>
      <c r="G88" s="66" t="s">
        <v>54</v>
      </c>
      <c r="H88" s="66">
        <v>6</v>
      </c>
    </row>
    <row r="89" spans="1:8" ht="30" x14ac:dyDescent="0.25">
      <c r="A89" s="3" t="s">
        <v>149</v>
      </c>
      <c r="B89" s="3">
        <v>-6</v>
      </c>
      <c r="C89" s="41">
        <v>0</v>
      </c>
      <c r="D89" s="3" t="s">
        <v>261</v>
      </c>
      <c r="E89" s="3">
        <v>9</v>
      </c>
      <c r="F89" s="41">
        <v>0</v>
      </c>
      <c r="G89" s="42" t="s">
        <v>54</v>
      </c>
      <c r="H89" s="42">
        <v>6</v>
      </c>
    </row>
    <row r="90" spans="1:8" ht="30" x14ac:dyDescent="0.25">
      <c r="A90" s="3" t="s">
        <v>149</v>
      </c>
      <c r="B90" s="3">
        <v>-6</v>
      </c>
      <c r="C90" s="41">
        <v>1</v>
      </c>
      <c r="D90" s="3" t="s">
        <v>262</v>
      </c>
      <c r="E90" s="3">
        <v>10</v>
      </c>
      <c r="F90" s="41">
        <v>0</v>
      </c>
      <c r="G90" s="42" t="s">
        <v>54</v>
      </c>
      <c r="H90" s="42">
        <v>6</v>
      </c>
    </row>
    <row r="91" spans="1:8" ht="30" x14ac:dyDescent="0.25">
      <c r="A91" s="3" t="s">
        <v>149</v>
      </c>
      <c r="B91" s="3">
        <v>-6</v>
      </c>
      <c r="C91" s="41">
        <v>1</v>
      </c>
      <c r="D91" s="3" t="s">
        <v>263</v>
      </c>
      <c r="E91" s="3">
        <v>11</v>
      </c>
      <c r="F91" s="41">
        <v>1</v>
      </c>
      <c r="G91" s="42" t="s">
        <v>54</v>
      </c>
      <c r="H91" s="42">
        <v>6</v>
      </c>
    </row>
    <row r="92" spans="1:8" ht="30" x14ac:dyDescent="0.25">
      <c r="A92" s="3" t="s">
        <v>149</v>
      </c>
      <c r="B92" s="3">
        <v>-6</v>
      </c>
      <c r="C92" s="41">
        <v>1</v>
      </c>
      <c r="D92" s="3" t="s">
        <v>316</v>
      </c>
      <c r="E92" s="3">
        <v>12</v>
      </c>
      <c r="F92" s="41">
        <v>0</v>
      </c>
      <c r="G92" s="42" t="s">
        <v>54</v>
      </c>
      <c r="H92" s="42">
        <v>6</v>
      </c>
    </row>
    <row r="93" spans="1:8" ht="30" x14ac:dyDescent="0.25">
      <c r="A93" s="3" t="s">
        <v>149</v>
      </c>
      <c r="B93" s="3">
        <v>-6</v>
      </c>
      <c r="C93" s="41">
        <v>0</v>
      </c>
      <c r="D93" s="3" t="s">
        <v>265</v>
      </c>
      <c r="E93" s="3">
        <v>14</v>
      </c>
      <c r="F93" s="41">
        <v>1</v>
      </c>
      <c r="G93" s="42" t="s">
        <v>54</v>
      </c>
      <c r="H93" s="42">
        <v>6</v>
      </c>
    </row>
    <row r="94" spans="1:8" ht="30" x14ac:dyDescent="0.25">
      <c r="A94" s="3" t="s">
        <v>149</v>
      </c>
      <c r="B94" s="3">
        <v>-6</v>
      </c>
      <c r="C94" s="41">
        <v>0</v>
      </c>
      <c r="D94" s="3" t="s">
        <v>317</v>
      </c>
      <c r="E94" s="3">
        <v>15</v>
      </c>
      <c r="F94" s="41">
        <v>0</v>
      </c>
      <c r="G94" s="42" t="s">
        <v>54</v>
      </c>
      <c r="H94" s="42">
        <v>6</v>
      </c>
    </row>
    <row r="95" spans="1:8" ht="30" x14ac:dyDescent="0.25">
      <c r="A95" s="3" t="s">
        <v>149</v>
      </c>
      <c r="B95" s="3">
        <v>-6</v>
      </c>
      <c r="C95" s="41">
        <v>0</v>
      </c>
      <c r="D95" s="3" t="s">
        <v>318</v>
      </c>
      <c r="E95" s="3">
        <v>16</v>
      </c>
      <c r="F95" s="41">
        <v>0</v>
      </c>
      <c r="G95" s="42" t="s">
        <v>54</v>
      </c>
      <c r="H95" s="42">
        <v>6</v>
      </c>
    </row>
    <row r="96" spans="1:8" ht="32.25" customHeight="1" x14ac:dyDescent="0.25">
      <c r="A96" s="3" t="s">
        <v>149</v>
      </c>
      <c r="B96" s="3">
        <v>-6</v>
      </c>
      <c r="C96" s="41">
        <v>0</v>
      </c>
      <c r="D96" s="3" t="s">
        <v>375</v>
      </c>
      <c r="E96" s="3">
        <v>17</v>
      </c>
      <c r="F96" s="41">
        <v>0</v>
      </c>
      <c r="G96" s="42" t="s">
        <v>54</v>
      </c>
      <c r="H96" s="42">
        <v>6</v>
      </c>
    </row>
    <row r="97" spans="1:8" ht="38.25" customHeight="1" x14ac:dyDescent="0.25">
      <c r="A97" s="3" t="s">
        <v>149</v>
      </c>
      <c r="B97" s="3">
        <v>-6</v>
      </c>
      <c r="C97" s="41">
        <v>0</v>
      </c>
      <c r="D97" s="3" t="s">
        <v>376</v>
      </c>
      <c r="E97" s="3">
        <v>18</v>
      </c>
      <c r="F97" s="41">
        <v>0</v>
      </c>
      <c r="G97" s="42" t="s">
        <v>54</v>
      </c>
      <c r="H97" s="42">
        <v>6</v>
      </c>
    </row>
    <row r="98" spans="1:8" ht="30" x14ac:dyDescent="0.25">
      <c r="D98" s="3" t="s">
        <v>254</v>
      </c>
      <c r="E98" s="3">
        <v>1</v>
      </c>
      <c r="F98" s="41">
        <v>0</v>
      </c>
      <c r="G98" s="42" t="s">
        <v>183</v>
      </c>
      <c r="H98" s="42">
        <v>7</v>
      </c>
    </row>
    <row r="99" spans="1:8" ht="34.5" customHeight="1" x14ac:dyDescent="0.25">
      <c r="D99" s="3" t="s">
        <v>255</v>
      </c>
      <c r="E99" s="3">
        <v>2</v>
      </c>
      <c r="F99" s="41">
        <v>1</v>
      </c>
      <c r="G99" s="42" t="s">
        <v>183</v>
      </c>
      <c r="H99" s="42">
        <v>7</v>
      </c>
    </row>
    <row r="100" spans="1:8" ht="30" x14ac:dyDescent="0.25">
      <c r="D100" s="3" t="s">
        <v>256</v>
      </c>
      <c r="E100" s="3">
        <v>3</v>
      </c>
      <c r="F100" s="41">
        <v>0</v>
      </c>
      <c r="G100" s="42" t="s">
        <v>183</v>
      </c>
      <c r="H100" s="42">
        <v>7</v>
      </c>
    </row>
    <row r="101" spans="1:8" ht="30" x14ac:dyDescent="0.25">
      <c r="D101" s="3" t="s">
        <v>257</v>
      </c>
      <c r="E101" s="3">
        <v>4</v>
      </c>
      <c r="F101" s="41">
        <v>0</v>
      </c>
      <c r="G101" s="42" t="s">
        <v>183</v>
      </c>
      <c r="H101" s="42">
        <v>7</v>
      </c>
    </row>
    <row r="102" spans="1:8" ht="30" x14ac:dyDescent="0.25">
      <c r="D102" s="3" t="s">
        <v>258</v>
      </c>
      <c r="E102" s="3">
        <v>5</v>
      </c>
      <c r="F102" s="41">
        <v>0</v>
      </c>
      <c r="G102" s="42" t="s">
        <v>183</v>
      </c>
      <c r="H102" s="42">
        <v>7</v>
      </c>
    </row>
    <row r="103" spans="1:8" ht="30" x14ac:dyDescent="0.25">
      <c r="D103" s="3" t="s">
        <v>259</v>
      </c>
      <c r="E103" s="3">
        <v>7</v>
      </c>
      <c r="F103" s="41">
        <v>0</v>
      </c>
      <c r="G103" s="42" t="s">
        <v>183</v>
      </c>
      <c r="H103" s="42">
        <v>7</v>
      </c>
    </row>
    <row r="104" spans="1:8" ht="30" x14ac:dyDescent="0.25">
      <c r="D104" s="64" t="s">
        <v>260</v>
      </c>
      <c r="E104" s="64">
        <v>8</v>
      </c>
      <c r="F104" s="65">
        <v>0</v>
      </c>
      <c r="G104" s="66" t="s">
        <v>183</v>
      </c>
      <c r="H104" s="66">
        <v>7</v>
      </c>
    </row>
    <row r="105" spans="1:8" ht="30" x14ac:dyDescent="0.25">
      <c r="D105" s="3" t="s">
        <v>261</v>
      </c>
      <c r="E105" s="3">
        <v>9</v>
      </c>
      <c r="F105" s="41">
        <v>0</v>
      </c>
      <c r="G105" s="42" t="s">
        <v>183</v>
      </c>
      <c r="H105" s="42">
        <v>7</v>
      </c>
    </row>
    <row r="106" spans="1:8" ht="30" x14ac:dyDescent="0.25">
      <c r="D106" s="3" t="s">
        <v>262</v>
      </c>
      <c r="E106" s="3">
        <v>10</v>
      </c>
      <c r="F106" s="41">
        <v>1</v>
      </c>
      <c r="G106" s="42" t="s">
        <v>183</v>
      </c>
      <c r="H106" s="42">
        <v>7</v>
      </c>
    </row>
    <row r="107" spans="1:8" ht="30" x14ac:dyDescent="0.25">
      <c r="D107" s="3" t="s">
        <v>263</v>
      </c>
      <c r="E107" s="3">
        <v>11</v>
      </c>
      <c r="F107" s="41">
        <v>0</v>
      </c>
      <c r="G107" s="42" t="s">
        <v>183</v>
      </c>
      <c r="H107" s="42">
        <v>7</v>
      </c>
    </row>
    <row r="108" spans="1:8" ht="30" x14ac:dyDescent="0.25">
      <c r="D108" s="3" t="s">
        <v>264</v>
      </c>
      <c r="E108" s="3">
        <v>12</v>
      </c>
      <c r="F108" s="41">
        <v>0</v>
      </c>
      <c r="G108" s="42" t="s">
        <v>183</v>
      </c>
      <c r="H108" s="42">
        <v>7</v>
      </c>
    </row>
    <row r="109" spans="1:8" ht="30" x14ac:dyDescent="0.25">
      <c r="D109" s="3" t="s">
        <v>265</v>
      </c>
      <c r="E109" s="3">
        <v>14</v>
      </c>
      <c r="F109" s="41">
        <v>1</v>
      </c>
      <c r="G109" s="42" t="s">
        <v>183</v>
      </c>
      <c r="H109" s="42">
        <v>7</v>
      </c>
    </row>
    <row r="110" spans="1:8" ht="30" x14ac:dyDescent="0.25">
      <c r="D110" s="3" t="s">
        <v>317</v>
      </c>
      <c r="E110" s="3">
        <v>15</v>
      </c>
      <c r="F110" s="41">
        <v>0</v>
      </c>
      <c r="G110" s="42" t="s">
        <v>183</v>
      </c>
      <c r="H110" s="42">
        <v>7</v>
      </c>
    </row>
    <row r="111" spans="1:8" ht="30" x14ac:dyDescent="0.25">
      <c r="D111" s="3" t="s">
        <v>318</v>
      </c>
      <c r="E111" s="3">
        <v>16</v>
      </c>
      <c r="F111" s="41">
        <v>0</v>
      </c>
      <c r="G111" s="42" t="s">
        <v>183</v>
      </c>
      <c r="H111" s="42">
        <v>7</v>
      </c>
    </row>
    <row r="112" spans="1:8" ht="34.5" customHeight="1" x14ac:dyDescent="0.25">
      <c r="D112" s="3" t="s">
        <v>375</v>
      </c>
      <c r="E112" s="3">
        <v>17</v>
      </c>
      <c r="F112" s="41">
        <v>1</v>
      </c>
      <c r="G112" s="42" t="s">
        <v>183</v>
      </c>
      <c r="H112" s="42">
        <v>7</v>
      </c>
    </row>
    <row r="113" spans="4:8" ht="40.5" customHeight="1" x14ac:dyDescent="0.25">
      <c r="D113" s="3" t="s">
        <v>376</v>
      </c>
      <c r="E113" s="3">
        <v>18</v>
      </c>
      <c r="F113" s="41">
        <v>0</v>
      </c>
      <c r="G113" s="42" t="s">
        <v>183</v>
      </c>
      <c r="H113" s="42">
        <v>7</v>
      </c>
    </row>
    <row r="114" spans="4:8" ht="30" x14ac:dyDescent="0.25">
      <c r="D114" s="3" t="s">
        <v>254</v>
      </c>
      <c r="E114" s="3">
        <v>1</v>
      </c>
      <c r="F114" s="41">
        <v>0</v>
      </c>
      <c r="G114" s="42" t="s">
        <v>62</v>
      </c>
      <c r="H114" s="42">
        <v>8</v>
      </c>
    </row>
    <row r="115" spans="4:8" ht="30" x14ac:dyDescent="0.25">
      <c r="D115" s="3" t="s">
        <v>255</v>
      </c>
      <c r="E115" s="3">
        <v>2</v>
      </c>
      <c r="F115" s="41">
        <v>0</v>
      </c>
      <c r="G115" s="42" t="s">
        <v>62</v>
      </c>
      <c r="H115" s="42">
        <v>8</v>
      </c>
    </row>
    <row r="116" spans="4:8" ht="30" x14ac:dyDescent="0.25">
      <c r="D116" s="3" t="s">
        <v>256</v>
      </c>
      <c r="E116" s="3">
        <v>3</v>
      </c>
      <c r="F116" s="41">
        <v>0</v>
      </c>
      <c r="G116" s="42" t="s">
        <v>62</v>
      </c>
      <c r="H116" s="42">
        <v>8</v>
      </c>
    </row>
    <row r="117" spans="4:8" ht="30" x14ac:dyDescent="0.25">
      <c r="D117" s="3" t="s">
        <v>257</v>
      </c>
      <c r="E117" s="3">
        <v>4</v>
      </c>
      <c r="F117" s="41">
        <v>0</v>
      </c>
      <c r="G117" s="42" t="s">
        <v>62</v>
      </c>
      <c r="H117" s="42">
        <v>8</v>
      </c>
    </row>
    <row r="118" spans="4:8" ht="30" x14ac:dyDescent="0.25">
      <c r="D118" s="3" t="s">
        <v>258</v>
      </c>
      <c r="E118" s="3">
        <v>5</v>
      </c>
      <c r="F118" s="41">
        <v>0</v>
      </c>
      <c r="G118" s="42" t="s">
        <v>62</v>
      </c>
      <c r="H118" s="42">
        <v>8</v>
      </c>
    </row>
    <row r="119" spans="4:8" ht="30" x14ac:dyDescent="0.25">
      <c r="D119" s="3" t="s">
        <v>259</v>
      </c>
      <c r="E119" s="3">
        <v>7</v>
      </c>
      <c r="F119" s="41">
        <v>0</v>
      </c>
      <c r="G119" s="42" t="s">
        <v>62</v>
      </c>
      <c r="H119" s="42">
        <v>8</v>
      </c>
    </row>
    <row r="120" spans="4:8" ht="30" x14ac:dyDescent="0.25">
      <c r="D120" s="64" t="s">
        <v>260</v>
      </c>
      <c r="E120" s="64">
        <v>8</v>
      </c>
      <c r="F120" s="65">
        <v>0</v>
      </c>
      <c r="G120" s="66" t="s">
        <v>62</v>
      </c>
      <c r="H120" s="66">
        <v>8</v>
      </c>
    </row>
    <row r="121" spans="4:8" ht="30" x14ac:dyDescent="0.25">
      <c r="D121" s="3" t="s">
        <v>261</v>
      </c>
      <c r="E121" s="3">
        <v>9</v>
      </c>
      <c r="F121" s="41">
        <v>0</v>
      </c>
      <c r="G121" s="42" t="s">
        <v>62</v>
      </c>
      <c r="H121" s="42">
        <v>8</v>
      </c>
    </row>
    <row r="122" spans="4:8" ht="30" x14ac:dyDescent="0.25">
      <c r="D122" s="3" t="s">
        <v>262</v>
      </c>
      <c r="E122" s="3">
        <v>10</v>
      </c>
      <c r="F122" s="41">
        <v>1</v>
      </c>
      <c r="G122" s="42" t="s">
        <v>62</v>
      </c>
      <c r="H122" s="42">
        <v>8</v>
      </c>
    </row>
    <row r="123" spans="4:8" ht="30" x14ac:dyDescent="0.25">
      <c r="D123" s="3" t="s">
        <v>263</v>
      </c>
      <c r="E123" s="3">
        <v>11</v>
      </c>
      <c r="F123" s="41">
        <v>0</v>
      </c>
      <c r="G123" s="42" t="s">
        <v>62</v>
      </c>
      <c r="H123" s="42">
        <v>8</v>
      </c>
    </row>
    <row r="124" spans="4:8" ht="30" x14ac:dyDescent="0.25">
      <c r="D124" s="3" t="s">
        <v>264</v>
      </c>
      <c r="E124" s="3">
        <v>12</v>
      </c>
      <c r="F124" s="41">
        <v>0</v>
      </c>
      <c r="G124" s="42" t="s">
        <v>62</v>
      </c>
      <c r="H124" s="42">
        <v>8</v>
      </c>
    </row>
    <row r="125" spans="4:8" ht="30" x14ac:dyDescent="0.25">
      <c r="D125" s="3" t="s">
        <v>265</v>
      </c>
      <c r="E125" s="3">
        <v>14</v>
      </c>
      <c r="F125" s="41">
        <v>0</v>
      </c>
      <c r="G125" s="42" t="s">
        <v>62</v>
      </c>
      <c r="H125" s="42">
        <v>8</v>
      </c>
    </row>
    <row r="126" spans="4:8" ht="30" x14ac:dyDescent="0.25">
      <c r="D126" s="3" t="s">
        <v>317</v>
      </c>
      <c r="E126" s="3">
        <v>15</v>
      </c>
      <c r="F126" s="41">
        <v>0</v>
      </c>
      <c r="G126" s="42" t="s">
        <v>62</v>
      </c>
      <c r="H126" s="42">
        <v>8</v>
      </c>
    </row>
    <row r="127" spans="4:8" ht="30" x14ac:dyDescent="0.25">
      <c r="D127" s="3" t="s">
        <v>318</v>
      </c>
      <c r="E127" s="3">
        <v>16</v>
      </c>
      <c r="F127" s="41">
        <v>0</v>
      </c>
      <c r="G127" s="42" t="s">
        <v>62</v>
      </c>
      <c r="H127" s="42">
        <v>8</v>
      </c>
    </row>
    <row r="128" spans="4:8" ht="33" customHeight="1" x14ac:dyDescent="0.25">
      <c r="D128" s="3" t="s">
        <v>375</v>
      </c>
      <c r="E128" s="3">
        <v>17</v>
      </c>
      <c r="F128" s="41">
        <v>0</v>
      </c>
      <c r="G128" s="42" t="s">
        <v>62</v>
      </c>
      <c r="H128" s="42">
        <v>8</v>
      </c>
    </row>
    <row r="129" spans="4:8" ht="33" customHeight="1" x14ac:dyDescent="0.25">
      <c r="D129" s="3" t="s">
        <v>376</v>
      </c>
      <c r="E129" s="3">
        <v>18</v>
      </c>
      <c r="F129" s="41">
        <v>0</v>
      </c>
      <c r="G129" s="42" t="s">
        <v>62</v>
      </c>
      <c r="H129" s="42">
        <v>8</v>
      </c>
    </row>
    <row r="130" spans="4:8" ht="22.5" customHeight="1" x14ac:dyDescent="0.25">
      <c r="D130" s="3" t="s">
        <v>254</v>
      </c>
      <c r="E130" s="3">
        <v>1</v>
      </c>
      <c r="F130" s="41">
        <v>0</v>
      </c>
      <c r="G130" s="42" t="s">
        <v>78</v>
      </c>
      <c r="H130" s="42">
        <v>9</v>
      </c>
    </row>
    <row r="131" spans="4:8" ht="25.5" customHeight="1" x14ac:dyDescent="0.25">
      <c r="D131" s="3" t="s">
        <v>255</v>
      </c>
      <c r="E131" s="3">
        <v>2</v>
      </c>
      <c r="F131" s="41">
        <v>0</v>
      </c>
      <c r="G131" s="42" t="s">
        <v>78</v>
      </c>
      <c r="H131" s="42">
        <v>9</v>
      </c>
    </row>
    <row r="132" spans="4:8" x14ac:dyDescent="0.25">
      <c r="D132" s="3" t="s">
        <v>256</v>
      </c>
      <c r="E132" s="3">
        <v>3</v>
      </c>
      <c r="F132" s="41">
        <v>0</v>
      </c>
      <c r="G132" s="42" t="s">
        <v>78</v>
      </c>
      <c r="H132" s="42">
        <v>9</v>
      </c>
    </row>
    <row r="133" spans="4:8" x14ac:dyDescent="0.25">
      <c r="D133" s="3" t="s">
        <v>257</v>
      </c>
      <c r="E133" s="3">
        <v>4</v>
      </c>
      <c r="F133" s="41">
        <v>0</v>
      </c>
      <c r="G133" s="42" t="s">
        <v>78</v>
      </c>
      <c r="H133" s="42">
        <v>9</v>
      </c>
    </row>
    <row r="134" spans="4:8" x14ac:dyDescent="0.25">
      <c r="D134" s="3" t="s">
        <v>258</v>
      </c>
      <c r="E134" s="3">
        <v>5</v>
      </c>
      <c r="F134" s="41">
        <v>1</v>
      </c>
      <c r="G134" s="42" t="s">
        <v>78</v>
      </c>
      <c r="H134" s="42">
        <v>9</v>
      </c>
    </row>
    <row r="135" spans="4:8" x14ac:dyDescent="0.25">
      <c r="D135" s="3" t="s">
        <v>259</v>
      </c>
      <c r="E135" s="3">
        <v>7</v>
      </c>
      <c r="F135" s="41">
        <v>0</v>
      </c>
      <c r="G135" s="42" t="s">
        <v>78</v>
      </c>
      <c r="H135" s="42">
        <v>9</v>
      </c>
    </row>
    <row r="136" spans="4:8" x14ac:dyDescent="0.25">
      <c r="D136" s="64" t="s">
        <v>260</v>
      </c>
      <c r="E136" s="64">
        <v>8</v>
      </c>
      <c r="F136" s="65">
        <v>0</v>
      </c>
      <c r="G136" s="66" t="s">
        <v>78</v>
      </c>
      <c r="H136" s="66">
        <v>9</v>
      </c>
    </row>
    <row r="137" spans="4:8" x14ac:dyDescent="0.25">
      <c r="D137" s="3" t="s">
        <v>261</v>
      </c>
      <c r="E137" s="3">
        <v>9</v>
      </c>
      <c r="F137" s="41">
        <v>0</v>
      </c>
      <c r="G137" s="42" t="s">
        <v>78</v>
      </c>
      <c r="H137" s="42">
        <v>9</v>
      </c>
    </row>
    <row r="138" spans="4:8" x14ac:dyDescent="0.25">
      <c r="D138" s="3" t="s">
        <v>262</v>
      </c>
      <c r="E138" s="3">
        <v>10</v>
      </c>
      <c r="F138" s="41">
        <v>0</v>
      </c>
      <c r="G138" s="42" t="s">
        <v>78</v>
      </c>
      <c r="H138" s="42">
        <v>9</v>
      </c>
    </row>
    <row r="139" spans="4:8" x14ac:dyDescent="0.25">
      <c r="D139" s="3" t="s">
        <v>263</v>
      </c>
      <c r="E139" s="3">
        <v>11</v>
      </c>
      <c r="F139" s="41">
        <v>1</v>
      </c>
      <c r="G139" s="42" t="s">
        <v>78</v>
      </c>
      <c r="H139" s="42">
        <v>9</v>
      </c>
    </row>
    <row r="140" spans="4:8" x14ac:dyDescent="0.25">
      <c r="D140" s="3" t="s">
        <v>264</v>
      </c>
      <c r="E140" s="3">
        <v>12</v>
      </c>
      <c r="F140" s="41">
        <v>0</v>
      </c>
      <c r="G140" s="42" t="s">
        <v>78</v>
      </c>
      <c r="H140" s="42">
        <v>9</v>
      </c>
    </row>
    <row r="141" spans="4:8" x14ac:dyDescent="0.25">
      <c r="D141" s="3" t="s">
        <v>265</v>
      </c>
      <c r="E141" s="3">
        <v>14</v>
      </c>
      <c r="F141" s="41">
        <v>0</v>
      </c>
      <c r="G141" s="42" t="s">
        <v>78</v>
      </c>
      <c r="H141" s="42">
        <v>9</v>
      </c>
    </row>
    <row r="142" spans="4:8" x14ac:dyDescent="0.25">
      <c r="D142" s="3" t="s">
        <v>317</v>
      </c>
      <c r="E142" s="3">
        <v>15</v>
      </c>
      <c r="F142" s="41">
        <v>0</v>
      </c>
      <c r="G142" s="42" t="s">
        <v>78</v>
      </c>
      <c r="H142" s="42">
        <v>9</v>
      </c>
    </row>
    <row r="143" spans="4:8" x14ac:dyDescent="0.25">
      <c r="D143" s="3" t="s">
        <v>318</v>
      </c>
      <c r="E143" s="3">
        <v>16</v>
      </c>
      <c r="F143" s="41">
        <v>0</v>
      </c>
      <c r="G143" s="42" t="s">
        <v>78</v>
      </c>
      <c r="H143" s="42">
        <v>9</v>
      </c>
    </row>
    <row r="144" spans="4:8" ht="32.25" customHeight="1" x14ac:dyDescent="0.25">
      <c r="D144" s="3" t="s">
        <v>375</v>
      </c>
      <c r="E144" s="3">
        <v>17</v>
      </c>
      <c r="F144" s="41">
        <v>0</v>
      </c>
      <c r="G144" s="42" t="s">
        <v>78</v>
      </c>
      <c r="H144" s="42">
        <v>9</v>
      </c>
    </row>
    <row r="145" spans="4:8" ht="30.75" customHeight="1" x14ac:dyDescent="0.25">
      <c r="D145" s="3" t="s">
        <v>376</v>
      </c>
      <c r="E145" s="3">
        <v>18</v>
      </c>
      <c r="F145" s="41">
        <v>0</v>
      </c>
      <c r="G145" s="42" t="s">
        <v>78</v>
      </c>
      <c r="H145" s="42">
        <v>9</v>
      </c>
    </row>
    <row r="146" spans="4:8" x14ac:dyDescent="0.25">
      <c r="D146" s="3" t="s">
        <v>254</v>
      </c>
      <c r="E146" s="3">
        <v>1</v>
      </c>
      <c r="F146" s="41">
        <v>0</v>
      </c>
      <c r="G146" s="42" t="s">
        <v>86</v>
      </c>
      <c r="H146" s="42">
        <v>10</v>
      </c>
    </row>
    <row r="147" spans="4:8" x14ac:dyDescent="0.25">
      <c r="D147" s="3" t="s">
        <v>255</v>
      </c>
      <c r="E147" s="3">
        <v>2</v>
      </c>
      <c r="F147" s="41">
        <v>0</v>
      </c>
      <c r="G147" s="42" t="s">
        <v>86</v>
      </c>
      <c r="H147" s="42">
        <v>10</v>
      </c>
    </row>
    <row r="148" spans="4:8" x14ac:dyDescent="0.25">
      <c r="D148" s="3" t="s">
        <v>256</v>
      </c>
      <c r="E148" s="3">
        <v>3</v>
      </c>
      <c r="F148" s="41">
        <v>0</v>
      </c>
      <c r="G148" s="42" t="s">
        <v>86</v>
      </c>
      <c r="H148" s="42">
        <v>10</v>
      </c>
    </row>
    <row r="149" spans="4:8" x14ac:dyDescent="0.25">
      <c r="D149" s="3" t="s">
        <v>257</v>
      </c>
      <c r="E149" s="3">
        <v>4</v>
      </c>
      <c r="F149" s="41">
        <v>0</v>
      </c>
      <c r="G149" s="42" t="s">
        <v>86</v>
      </c>
      <c r="H149" s="42">
        <v>10</v>
      </c>
    </row>
    <row r="150" spans="4:8" x14ac:dyDescent="0.25">
      <c r="D150" s="3" t="s">
        <v>258</v>
      </c>
      <c r="E150" s="3">
        <v>5</v>
      </c>
      <c r="F150" s="41">
        <v>0</v>
      </c>
      <c r="G150" s="42" t="s">
        <v>86</v>
      </c>
      <c r="H150" s="42">
        <v>10</v>
      </c>
    </row>
    <row r="151" spans="4:8" x14ac:dyDescent="0.25">
      <c r="D151" s="3" t="s">
        <v>259</v>
      </c>
      <c r="E151" s="3">
        <v>7</v>
      </c>
      <c r="F151" s="41">
        <v>1</v>
      </c>
      <c r="G151" s="42" t="s">
        <v>86</v>
      </c>
      <c r="H151" s="42">
        <v>10</v>
      </c>
    </row>
    <row r="152" spans="4:8" x14ac:dyDescent="0.25">
      <c r="D152" s="64" t="s">
        <v>260</v>
      </c>
      <c r="E152" s="64">
        <v>8</v>
      </c>
      <c r="F152" s="65">
        <v>0</v>
      </c>
      <c r="G152" s="66" t="s">
        <v>86</v>
      </c>
      <c r="H152" s="66">
        <v>10</v>
      </c>
    </row>
    <row r="153" spans="4:8" x14ac:dyDescent="0.25">
      <c r="D153" s="3" t="s">
        <v>261</v>
      </c>
      <c r="E153" s="3">
        <v>9</v>
      </c>
      <c r="F153" s="41">
        <v>0</v>
      </c>
      <c r="G153" s="42" t="s">
        <v>86</v>
      </c>
      <c r="H153" s="42">
        <v>10</v>
      </c>
    </row>
    <row r="154" spans="4:8" x14ac:dyDescent="0.25">
      <c r="D154" s="3" t="s">
        <v>262</v>
      </c>
      <c r="E154" s="3">
        <v>10</v>
      </c>
      <c r="F154" s="41">
        <v>0</v>
      </c>
      <c r="G154" s="42" t="s">
        <v>86</v>
      </c>
      <c r="H154" s="42">
        <v>10</v>
      </c>
    </row>
    <row r="155" spans="4:8" x14ac:dyDescent="0.25">
      <c r="D155" s="3" t="s">
        <v>263</v>
      </c>
      <c r="E155" s="3">
        <v>11</v>
      </c>
      <c r="F155" s="41">
        <v>0</v>
      </c>
      <c r="G155" s="42" t="s">
        <v>86</v>
      </c>
      <c r="H155" s="42">
        <v>10</v>
      </c>
    </row>
    <row r="156" spans="4:8" x14ac:dyDescent="0.25">
      <c r="D156" s="3" t="s">
        <v>264</v>
      </c>
      <c r="E156" s="3">
        <v>12</v>
      </c>
      <c r="F156" s="41">
        <v>0</v>
      </c>
      <c r="G156" s="42" t="s">
        <v>86</v>
      </c>
      <c r="H156" s="42">
        <v>10</v>
      </c>
    </row>
    <row r="157" spans="4:8" x14ac:dyDescent="0.25">
      <c r="D157" s="3" t="s">
        <v>265</v>
      </c>
      <c r="E157" s="3">
        <v>14</v>
      </c>
      <c r="F157" s="41">
        <v>0</v>
      </c>
      <c r="G157" s="42" t="s">
        <v>86</v>
      </c>
      <c r="H157" s="42">
        <v>10</v>
      </c>
    </row>
    <row r="158" spans="4:8" x14ac:dyDescent="0.25">
      <c r="D158" s="3" t="s">
        <v>317</v>
      </c>
      <c r="E158" s="3">
        <v>15</v>
      </c>
      <c r="F158" s="41">
        <v>0</v>
      </c>
      <c r="G158" s="42" t="s">
        <v>86</v>
      </c>
      <c r="H158" s="42">
        <v>10</v>
      </c>
    </row>
    <row r="159" spans="4:8" x14ac:dyDescent="0.25">
      <c r="D159" s="3" t="s">
        <v>318</v>
      </c>
      <c r="E159" s="3">
        <v>16</v>
      </c>
      <c r="F159" s="41">
        <v>0</v>
      </c>
      <c r="G159" s="42" t="s">
        <v>86</v>
      </c>
      <c r="H159" s="42">
        <v>10</v>
      </c>
    </row>
    <row r="160" spans="4:8" x14ac:dyDescent="0.25">
      <c r="D160" s="3" t="s">
        <v>375</v>
      </c>
      <c r="E160" s="3">
        <v>17</v>
      </c>
      <c r="F160" s="41">
        <v>0</v>
      </c>
      <c r="G160" s="42" t="s">
        <v>86</v>
      </c>
      <c r="H160" s="42">
        <v>10</v>
      </c>
    </row>
    <row r="161" spans="4:8" x14ac:dyDescent="0.25">
      <c r="D161" s="3" t="s">
        <v>376</v>
      </c>
      <c r="E161" s="3">
        <v>18</v>
      </c>
      <c r="F161" s="41">
        <v>0</v>
      </c>
      <c r="G161" s="42" t="s">
        <v>86</v>
      </c>
      <c r="H161" s="42">
        <v>10</v>
      </c>
    </row>
    <row r="162" spans="4:8" ht="30" x14ac:dyDescent="0.25">
      <c r="D162" s="3" t="s">
        <v>254</v>
      </c>
      <c r="E162" s="3">
        <v>1</v>
      </c>
      <c r="F162" s="41">
        <v>1</v>
      </c>
      <c r="G162" s="42" t="s">
        <v>106</v>
      </c>
      <c r="H162" s="42">
        <v>11</v>
      </c>
    </row>
    <row r="163" spans="4:8" ht="30" x14ac:dyDescent="0.25">
      <c r="D163" s="3" t="s">
        <v>255</v>
      </c>
      <c r="E163" s="3">
        <v>2</v>
      </c>
      <c r="F163" s="41">
        <v>0</v>
      </c>
      <c r="G163" s="42" t="s">
        <v>106</v>
      </c>
      <c r="H163" s="42">
        <v>11</v>
      </c>
    </row>
    <row r="164" spans="4:8" ht="30" x14ac:dyDescent="0.25">
      <c r="D164" s="3" t="s">
        <v>256</v>
      </c>
      <c r="E164" s="3">
        <v>3</v>
      </c>
      <c r="F164" s="41">
        <v>1</v>
      </c>
      <c r="G164" s="42" t="s">
        <v>106</v>
      </c>
      <c r="H164" s="42">
        <v>11</v>
      </c>
    </row>
    <row r="165" spans="4:8" ht="30" x14ac:dyDescent="0.25">
      <c r="D165" s="3" t="s">
        <v>257</v>
      </c>
      <c r="E165" s="3">
        <v>4</v>
      </c>
      <c r="F165" s="41">
        <v>0</v>
      </c>
      <c r="G165" s="42" t="s">
        <v>106</v>
      </c>
      <c r="H165" s="42">
        <v>11</v>
      </c>
    </row>
    <row r="166" spans="4:8" ht="30" x14ac:dyDescent="0.25">
      <c r="D166" s="3" t="s">
        <v>258</v>
      </c>
      <c r="E166" s="3">
        <v>5</v>
      </c>
      <c r="F166" s="41">
        <v>0</v>
      </c>
      <c r="G166" s="42" t="s">
        <v>106</v>
      </c>
      <c r="H166" s="42">
        <v>11</v>
      </c>
    </row>
    <row r="167" spans="4:8" ht="30" x14ac:dyDescent="0.25">
      <c r="D167" s="3" t="s">
        <v>259</v>
      </c>
      <c r="E167" s="3">
        <v>7</v>
      </c>
      <c r="F167" s="41">
        <v>0</v>
      </c>
      <c r="G167" s="42" t="s">
        <v>106</v>
      </c>
      <c r="H167" s="42">
        <v>11</v>
      </c>
    </row>
    <row r="168" spans="4:8" ht="30" x14ac:dyDescent="0.25">
      <c r="D168" s="64" t="s">
        <v>260</v>
      </c>
      <c r="E168" s="64">
        <v>8</v>
      </c>
      <c r="F168" s="65">
        <v>0</v>
      </c>
      <c r="G168" s="66" t="s">
        <v>106</v>
      </c>
      <c r="H168" s="66">
        <v>11</v>
      </c>
    </row>
    <row r="169" spans="4:8" ht="30" x14ac:dyDescent="0.25">
      <c r="D169" s="3" t="s">
        <v>261</v>
      </c>
      <c r="E169" s="3">
        <v>9</v>
      </c>
      <c r="F169" s="41">
        <v>0</v>
      </c>
      <c r="G169" s="42" t="s">
        <v>106</v>
      </c>
      <c r="H169" s="42">
        <v>11</v>
      </c>
    </row>
    <row r="170" spans="4:8" ht="30" x14ac:dyDescent="0.25">
      <c r="D170" s="3" t="s">
        <v>262</v>
      </c>
      <c r="E170" s="3">
        <v>10</v>
      </c>
      <c r="F170" s="41">
        <v>0</v>
      </c>
      <c r="G170" s="42" t="s">
        <v>106</v>
      </c>
      <c r="H170" s="42">
        <v>11</v>
      </c>
    </row>
    <row r="171" spans="4:8" ht="30" x14ac:dyDescent="0.25">
      <c r="D171" s="3" t="s">
        <v>263</v>
      </c>
      <c r="E171" s="3">
        <v>11</v>
      </c>
      <c r="F171" s="41">
        <v>0</v>
      </c>
      <c r="G171" s="42" t="s">
        <v>106</v>
      </c>
      <c r="H171" s="42">
        <v>11</v>
      </c>
    </row>
    <row r="172" spans="4:8" ht="30" x14ac:dyDescent="0.25">
      <c r="D172" s="3" t="s">
        <v>264</v>
      </c>
      <c r="E172" s="3">
        <v>12</v>
      </c>
      <c r="F172" s="41">
        <v>0</v>
      </c>
      <c r="G172" s="42" t="s">
        <v>106</v>
      </c>
      <c r="H172" s="42">
        <v>11</v>
      </c>
    </row>
    <row r="173" spans="4:8" ht="30" x14ac:dyDescent="0.25">
      <c r="D173" s="3" t="s">
        <v>265</v>
      </c>
      <c r="E173" s="3">
        <v>14</v>
      </c>
      <c r="F173" s="41">
        <v>0</v>
      </c>
      <c r="G173" s="42" t="s">
        <v>106</v>
      </c>
      <c r="H173" s="42">
        <v>11</v>
      </c>
    </row>
    <row r="174" spans="4:8" ht="30" x14ac:dyDescent="0.25">
      <c r="D174" s="3" t="s">
        <v>317</v>
      </c>
      <c r="E174" s="3">
        <v>15</v>
      </c>
      <c r="F174" s="3">
        <v>0</v>
      </c>
      <c r="G174" s="42" t="s">
        <v>106</v>
      </c>
      <c r="H174" s="42">
        <v>11</v>
      </c>
    </row>
    <row r="175" spans="4:8" ht="30" x14ac:dyDescent="0.25">
      <c r="D175" s="3" t="s">
        <v>318</v>
      </c>
      <c r="E175" s="3">
        <v>16</v>
      </c>
      <c r="F175" s="3">
        <v>0</v>
      </c>
      <c r="G175" s="42" t="s">
        <v>106</v>
      </c>
      <c r="H175" s="42">
        <v>11</v>
      </c>
    </row>
    <row r="176" spans="4:8" ht="27" customHeight="1" x14ac:dyDescent="0.25">
      <c r="D176" s="3" t="s">
        <v>375</v>
      </c>
      <c r="E176" s="5">
        <v>17</v>
      </c>
      <c r="F176" s="3">
        <v>1</v>
      </c>
      <c r="G176" s="42" t="s">
        <v>106</v>
      </c>
      <c r="H176" s="42">
        <v>11</v>
      </c>
    </row>
    <row r="177" spans="4:8" ht="25.5" customHeight="1" x14ac:dyDescent="0.25">
      <c r="D177" s="3" t="s">
        <v>376</v>
      </c>
      <c r="E177" s="5">
        <v>18</v>
      </c>
      <c r="F177" s="3">
        <v>0</v>
      </c>
      <c r="G177" s="42" t="s">
        <v>106</v>
      </c>
      <c r="H177" s="42">
        <v>11</v>
      </c>
    </row>
  </sheetData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Plan1</vt:lpstr>
      <vt:lpstr>Sheet1</vt:lpstr>
      <vt:lpstr>Sheet3</vt:lpstr>
      <vt:lpstr>Plan2</vt:lpstr>
      <vt:lpstr>Plan1!Area_de_extracao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 Joseph</dc:creator>
  <cp:lastModifiedBy>Lucian Gonçales</cp:lastModifiedBy>
  <cp:lastPrinted>2016-01-12T21:18:51Z</cp:lastPrinted>
  <dcterms:created xsi:type="dcterms:W3CDTF">2014-11-05T11:58:54Z</dcterms:created>
  <dcterms:modified xsi:type="dcterms:W3CDTF">2018-04-23T13:55:32Z</dcterms:modified>
</cp:coreProperties>
</file>