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I. General Bank Information" sheetId="2" r:id="rId5"/>
    <sheet state="visible" name="II. Balance Sheets" sheetId="3" r:id="rId6"/>
    <sheet state="visible" name="III. Income Statements" sheetId="4" r:id="rId7"/>
    <sheet state="visible" name="IV. Ratio Analysis" sheetId="5" r:id="rId8"/>
    <sheet state="visible" name="V. Regulatory Enforcement Actio" sheetId="6" r:id="rId9"/>
    <sheet state="visible" name="VI. Conclusions and Decisions" sheetId="7" r:id="rId10"/>
    <sheet state="visible" name="VII. Bibliography" sheetId="8" r:id="rId11"/>
  </sheets>
  <definedNames/>
  <calcPr/>
</workbook>
</file>

<file path=xl/sharedStrings.xml><?xml version="1.0" encoding="utf-8"?>
<sst xmlns="http://schemas.openxmlformats.org/spreadsheetml/2006/main" count="411" uniqueCount="232">
  <si>
    <t>A Comparative Financial Trend Analysis of: 
FEDERAL SAVINGS BANK
vs
 FIRST FEDERAL BANKF OF LOUISIANA
vs
FIDELITY BANK
Prepared for _x000b_Profesor: Marcos A. Kerbel
Department of Finance
College of Business
Florida International University
In partial fulfillment of the
requirements of 
FIN 4303 Financial Markets and Institutions
Term: Fall , 2024
By: 
Valentino Toninelli- PID: 6377168 - vtoni001@fiu.edu- Phone number: 7866850416
Luciano Colla - PID: 6381363 - lcoll089@fiu.edu - Phone number: 7864144959
Bautista Kalani Giesenow - PID: 6378362 - bgies004@fiu.edu - Phone number: 9544518013                            12/08/2024</t>
  </si>
  <si>
    <t>General Bank Information</t>
  </si>
  <si>
    <t xml:space="preserve">Federal Savings Bank
</t>
  </si>
  <si>
    <t>First Federal Bank of Louisiana</t>
  </si>
  <si>
    <t>Fidelity Bank</t>
  </si>
  <si>
    <t>a) Names of Financial Institutions:</t>
  </si>
  <si>
    <t>FEDERAL SAVINGS BANK, THE</t>
  </si>
  <si>
    <t>FIDELITY BANK</t>
  </si>
  <si>
    <t>b) Head Office’s Address, City, State, and Zip Code</t>
  </si>
  <si>
    <t>4120 W Diversey Ave Ste C501,Chicago,IL,60639</t>
  </si>
  <si>
    <t>1135 Lake Shore Dr, Lake Charles, LA 70601</t>
  </si>
  <si>
    <t>New Orleans, LA, 70130</t>
  </si>
  <si>
    <t>c) Telephone and Fax Numbers:</t>
  </si>
  <si>
    <t>Tel: (312)738-6000</t>
  </si>
  <si>
    <t>Tel: (800) 860 1238</t>
  </si>
  <si>
    <t>Tel: (800) 220 2497</t>
  </si>
  <si>
    <t>Fax ( )</t>
  </si>
  <si>
    <t>Fax: ( )</t>
  </si>
  <si>
    <t>d) Website Address (Hyperlink):</t>
  </si>
  <si>
    <t>thefederalsavingsbank.com</t>
  </si>
  <si>
    <t>https://www.ffbla.bank/</t>
  </si>
  <si>
    <t>www.bankwithfidelity.com</t>
  </si>
  <si>
    <t>e) Date Founded:</t>
  </si>
  <si>
    <t>10/31/1949</t>
  </si>
  <si>
    <t>f) Primary Regulator (State, OCC, and FDIC Certificate Number, if bank</t>
  </si>
  <si>
    <t>Illinois, Office of the Comptroller of the Currency (OCC), FDIC Certificate Number: 35518</t>
  </si>
  <si>
    <t>Office of the Comptroller of the Currency (OCC) FDIC Certificate Number: 4288</t>
  </si>
  <si>
    <t xml:space="preserve">Office of the Comptroller of the Currency (OCC) FDIC Certificate Number: 28316
</t>
  </si>
  <si>
    <t>First Federal Bank Of Louisiana</t>
  </si>
  <si>
    <t>g) Peer Group Number &amp; Description</t>
  </si>
  <si>
    <t>101S -- Stock-owned insured savings banks having assets greater than $1 billion</t>
  </si>
  <si>
    <t>Peer Group 5, which includes insured commercial banks with assets between $300 million and $1 billion</t>
  </si>
  <si>
    <t>h) Number of Banks in Peer Group:</t>
  </si>
  <si>
    <t>1,205 banks</t>
  </si>
  <si>
    <t>i) Names of Directors and Principal Officers, such as Chairman of the Board, CEO, President, COO, CFO, CIO, and other Senior Officers only.</t>
  </si>
  <si>
    <t xml:space="preserve">John Calk: Chairman and Chief Executive Officer 
Alejandra Denda: Chief Marketing Officer 
Andrew Chojnowski: Chief Operating Officer of Home Lending 
Bernie Miller: Executive Vice President 
Khechok Langchung: Chief Financial Officer </t>
  </si>
  <si>
    <t>Jeffrey "Jeff" M. Lee Executive Vice President &amp; Chief Lending Officer
James "Jim" M. Fazende Chief Operating Officer
Peter R. Gover Chief Financial Officer &amp; Treasurer
Drew Pierson Senior Vice President/Retail Manager
Amy Hooper Controller</t>
  </si>
  <si>
    <t>Katie Crosby: Chairman of the Board.
Chris Ferris: President and Chief Executive Officer.
W. Anderson Baker, III: Director.
J. Luis Banos, Jr.: Director.
Gerry Barousse, Jr.: Director.
Wendy Beron: Director.
Stephen Hales: Director.
Mark Romig: Director.
Mahlon Sanford: Director.
Todd G. Schexnayder: Director.</t>
  </si>
  <si>
    <t>j) Number of Branches:</t>
  </si>
  <si>
    <t>k) Number of Employees:</t>
  </si>
  <si>
    <t>1128 full-time equivalent employees</t>
  </si>
  <si>
    <t>76 Full time Empolyees</t>
  </si>
  <si>
    <t>l) Mission Statement for each bank  
 (Obtain from their Websites)</t>
  </si>
  <si>
    <t>We’re a team with a mission: We offer home lending solutions that empower families to create a place called home.</t>
  </si>
  <si>
    <t>We will empower individuals and businesses to realize their dreams and attain their goals with meaningful financial products and services.</t>
  </si>
  <si>
    <t>Fidelity Bank's mission is to be "Here for Good," emphasizing a commitment to customers, community, and employees.</t>
  </si>
  <si>
    <t>m) Each Bank's Strategy:</t>
  </si>
  <si>
    <t>FSB's primary business strategy is to meet the unique needs of the military community and their families
 by providing a full range of retail deposit and loan products.</t>
  </si>
  <si>
    <t>Maintain a well-managed financial institution that provides our customers with excellent service and products that are appropriate and beneficial to them and to our community</t>
  </si>
  <si>
    <t>Fidelity Bank focuses on providing personalized banking services, supporting community development, and offering specialized programs like P.O.W.E.R. (Potential of Women Entrepreneurs Realized) to empower women entrepreneurs.</t>
  </si>
  <si>
    <t>n) Services and Products Offered:</t>
  </si>
  <si>
    <t>FHA, VA, and USDA loans
construction loans
reverse mortgages
down payment assistance programs
CDs
Checking and Savings Accounts
Money Markets
Zelle
A network of 55,000 ATMs across the nation, Mobile banking</t>
  </si>
  <si>
    <t>Kasasa Cash, Kasasa Cash Back, Rewards, Smart Access, and Smart Rewards checking accounts
 Savings accounts and CDs
 Home loans, business loans, and lines of credit
 Credit cards
 Online banking and mobile banking
Mobile deposit
eStatements
 Bill pay
: Zelle
: Private banking
Debit card
 Investments and investment center                                                                                                                                                                                     Cash management and cash management services</t>
  </si>
  <si>
    <t>Personal Banking: Checking and savings accounts, loans, mortgages, and online banking.
Business Banking: Business accounts, loans, treasury management, and merchant services.
Special Programs: Community Partners and P.O.W.E.R. initiatives.</t>
  </si>
  <si>
    <t>o) Interest Rates paid on deposits (range) Look at Miami Herald's Business Sunday or Monday Edition (Money Section) or on banks' websites or call the banks for rates. The rates' date should be the date closest to the date of the report. Insert date of figures and source.</t>
  </si>
  <si>
    <r>
      <rPr/>
      <t xml:space="preserve">12-Month Certificate of Deposit (CD): 4.50% Annual Percentage Yield (APY) with a minimum deposit of $5,000. 
Virtual Money Market Account: 2.50% APY with a minimum balance of $2,000. 
Consumer Interest Checking Account: 0.10% APY with a minimum balance of $100. 
Savings Account: 0.25% APY with a minimum balance of $25. 
Source: </t>
    </r>
    <r>
      <rPr>
        <color rgb="FF1155CC"/>
        <u/>
      </rPr>
      <t>https://www.thefederalsavingsbank.com/banking/</t>
    </r>
  </si>
  <si>
    <t>Savings Accounts: Interest starts on daily balances of $10 or more.
Access 90 Accounts: Tiered interest rates based on balances, with rates increasing for higher deposits</t>
  </si>
  <si>
    <t>EarnMore Savings Account:
Balances up to $500,000: 3.65% APY
Balances over $500,000: Blended APY ranging from 3.65% to 0.10%</t>
  </si>
  <si>
    <t>p) Service Charges (look at the website or obtain the Service Charge schedule and Loan Rates</t>
  </si>
  <si>
    <t>Value Checking Account:
Non-Sufficient Funds (NSF) Fee: $25 per item.
Stop Payment Fee: $25 per item.
Wire Transfer Fees:
Domestic Incoming: $10.
Domestic Outgoing: $15.
International Incoming: $10.
International Outgoing: $50.
Interest Value Checking Account:
Interest Checking Account:
Monthly Service Charge: $9.99, waived with direct deposit.
Minimum Deposit to Open Account: $100.
Pays Interest: Yes, at a rate of 0.10% APY.
ATM Charges: Same as Value Checking Account.
Non-Sufficient Funds (NSF) Fee: $25 per item.
Stop Payment Fee: $25 per item.</t>
  </si>
  <si>
    <t xml:space="preserve"> A $3 service charge for a regular savings account, and a $15 service charge for an Access 90 account 
 A monthly service charge of $8 for Advantage Business Interest Checking, $7 for Advantage Business Money Management, $25 for Zero Balance Checking, and $5 for Community Organization Checking 
 A $3 monthly account maintenance fee, which can be refunded by enrolling in eStatements 
 A $5 monthly account maintenance fee 
A $28 Non-sufficient Funds (NSF) fee for each item that overdraws the account 
Credit cards: A 2% cash advance fee with a minimum of $2 and a maximum of $50 </t>
  </si>
  <si>
    <t>Easy Checking Account:
Monthly Service Charge: $10
No overdraft or NSF fees
Opening Deposit: $25
Prime Senior Checking Account:
Monthly Service Charge: $2.50 (waived with a daily balance of $100 or more)
Opening Deposit: $50
Money Market Accounts:
Six free transfers per month; $10 fee per transfer exceeding this limit
Monthly Service Charge: $5 (waived with a daily balance of $2,500 or more)</t>
  </si>
  <si>
    <t>Financial Highlights</t>
  </si>
  <si>
    <t>As of Dec. 31,</t>
  </si>
  <si>
    <t>q. Total Assets</t>
  </si>
  <si>
    <t>r. Total Deposits</t>
  </si>
  <si>
    <t>s. Total Liabilities</t>
  </si>
  <si>
    <t>t. Total Equity</t>
  </si>
  <si>
    <t>u. Net Income</t>
  </si>
  <si>
    <t>ASSETS (in millions)
 As of Dec, 31</t>
  </si>
  <si>
    <t>Cash &amp; Due from Banks</t>
  </si>
  <si>
    <t>Investments:</t>
  </si>
  <si>
    <t>Federal Funds Sold (Overnight Funds)</t>
  </si>
  <si>
    <t>Bond Portfolio (Securities)</t>
  </si>
  <si>
    <t>Goodwill and Intangibles</t>
  </si>
  <si>
    <t>Loans</t>
  </si>
  <si>
    <t>Real Estate</t>
  </si>
  <si>
    <t>Commercial</t>
  </si>
  <si>
    <t>Consumer</t>
  </si>
  <si>
    <t>Agricultural</t>
  </si>
  <si>
    <t>Other loans</t>
  </si>
  <si>
    <t>Total Loans</t>
  </si>
  <si>
    <t>Less: Allowance for loan losses</t>
  </si>
  <si>
    <t>Net loans</t>
  </si>
  <si>
    <t>Fixed assets (Premises &amp; Equipment)</t>
  </si>
  <si>
    <t>Other Assets</t>
  </si>
  <si>
    <t>Other Real Estate Owned</t>
  </si>
  <si>
    <t>TOTAL ASSETS</t>
  </si>
  <si>
    <t>LIABILITIES</t>
  </si>
  <si>
    <t>Deposits:</t>
  </si>
  <si>
    <t>Non-interest bearing</t>
  </si>
  <si>
    <t>Interest bearing</t>
  </si>
  <si>
    <t>Total Deposits</t>
  </si>
  <si>
    <t>Borrowings (from other banks) ·(Oth borrowings Mar &lt; 1yr + Oth borrowings Mar &gt; 1yr + other liab</t>
  </si>
  <si>
    <t>Other Liabilities</t>
  </si>
  <si>
    <t>TOTAL LIABILITIES</t>
  </si>
  <si>
    <t>Stockholders' Equity (a/k/a Equity or Net Worth)</t>
  </si>
  <si>
    <t>Common Stock</t>
  </si>
  <si>
    <t>Surplus</t>
  </si>
  <si>
    <t>Retained Earnings</t>
  </si>
  <si>
    <t>Dividends Paid</t>
  </si>
  <si>
    <t>Other Comprehensive Income</t>
  </si>
  <si>
    <t>Total Stockholders" Equity</t>
  </si>
  <si>
    <t>TOTAL LIABILITIES &amp; EQUITY</t>
  </si>
  <si>
    <t>ASSETS</t>
  </si>
  <si>
    <t xml:space="preserve">
Federal Savings Bank shows significant volatility, peaking in 2021 with $111,449 but declining sharply thereafter to $35,001 by 2023. First Federal Bank of Louisiana exhibits relatively stable but low values, ranging between $6,604 in 2021 and $8,921 in 2022. Fidelity Bank, however, displays more variability, peaking significantly in 2021 at $303,406 before reducing to $87,109 by 2023. The chart highlights these trends, particularly the sharp rise and fall for Fidelity Bank in 2021. This variability could reflect differences in liquidity management or external factors impacting these banks during the observed years.</t>
  </si>
  <si>
    <t xml:space="preserve">Federal Savings Bank and Fidelity Bank reported no activity in federal funds sold during this period, consistently showing $0 across all years. In contrast, First Federal Bank of Louisiana had minimal but consistent activity, with $2,000 reported in 2019 and $1,000 in both 2020 and 2021, before ceasing such transactions in 2022 and 2023. This indicates that First Federal Bank of Louisiana was the only institution among the three utilizing federal funds sold during part of the observed period, albeit at low levels, suggesting a relatively minor reliance on overnight liquidity transactions compared to other funding sources.
</t>
  </si>
  <si>
    <t>Federal Savings Bank's bond portfolio grew significantly over the period, starting from $696 in 2019 and increasing sharply to over $103,000 in 2022 and 2023. Similarly, First Federal Bank of Louisiana showed steady growth in its bond portfolio, rising from $32,487 in 2019 to $97,223 in 2023, reflecting a more measured but consistent increase. Fidelity Bank experienced more pronounced fluctuations, with its portfolio starting at $121,827 in 2019, dipping to $65,601 in 2020, and then surging to $270,118 by 2022 before slightly declining to $249,898 in 2023. The data suggests that all three banks prioritized growing their bond portfolios in recent years, with Fidelity Bank showing the largest investment in bonds, likely reflecting different risk or liquidity management strategies.</t>
  </si>
  <si>
    <t>Real Estate Loans</t>
  </si>
  <si>
    <t>Federal Savings Bank experienced notable growth in its real estate loans, starting at $543,444 in 2019 and peaking at $1,262,992 in 2020 before settling at $895,067 in 2023. This suggests a strategic focus on real estate lending with some fluctuations. First Federal Bank of Louisiana also showed consistent growth, with values rising from $243,009 in 2019 to $267,250 in 2023, although the increase was more gradual compared to Federal Savings Bank. Fidelity Bank, in contrast, maintained a much smaller real estate loan portfolio, with minimal growth over the years, increasing from $1,025 in 2019 to just $3,479 in 2023.</t>
  </si>
  <si>
    <t>Commercial Loans</t>
  </si>
  <si>
    <t xml:space="preserve">
Federal Savings Bank displays a modest but consistent increase in its commercial loans portfolio, starting at $0 in 2019 and growing to $9,425 by 2023. This indicates a gradual entry into or focus on commercial lending over the period. First Federal Bank of Louisiana shows significant activity in this segment, with values fluctuating but maintaining a robust presence, starting at $55,667 in 2019, peaking at $117,862 in 2020, and settling at $96,879 in 2023. Fidelity Bank, on the other hand, has minimal engagement in commercial loans, with values hovering between $532 in 2021 and $1,002 in 2022. These trends suggest that First Federal Bank of Louisiana is the most active in commercial lending, likely reflecting a strong focus on this market.</t>
  </si>
  <si>
    <t>Consumer Loans</t>
  </si>
  <si>
    <t>Federal Savings Bank shows a steady increase in its consumer loan portfolio, starting from $9,803 in 2019 and reaching $34,428 by 2023, indicating a significant expansion in this segment. First Federal Bank of Louisiana maintained a relatively stable but low level of consumer loans throughout the period, ranging from $4,626 in 2019 to $4,989 in 2023, suggesting a consistent but limited focus on consumer lending. Fidelity Bank, however, reported minimal activity in consumer loans, with values remaining below $200 throughout the years, peaking at only $173 in 2023. This indicates that consumer loans are a major focus for Federal Savings Bank, whereas they represent a marginal segment for Fidelity Bank and a steady but limited priority for First Federal Bank of Louisiana.</t>
  </si>
  <si>
    <t>Agricultural Loans</t>
  </si>
  <si>
    <t>The Total Loans data reveals notable trends and strategies across the three banks from 2019 to 2023. Federal Savings Bank shows a significant growth trajectory, with total loans increasing from $553,246 in 2019 to a peak of $1,279,408 in 2020 before declining to $2,023 in 2023. This sharp decrease likely reflects a major strategic shift or reclassification of loans. First Federal Bank of Louisiana, in contrast, maintains a consistent balance of $2,019–$2,023 throughout the period, suggesting a stable and narrowly focused loan portfolio. Fidelity Bank exhibits fluctuations, starting at $529,375 in 2019, peaking at $761,196 in 2020, and subsequently declining to $573,612 in 2022 and $688,912 in 2023, indicating an active but fluctuating lending strategy. Overall, Federal Savings Bank’s drastic decline in 2023 contrasts with the relative stability seen in the other two banks, especially First Federal Bank of Louisiana’s consistent approach.</t>
  </si>
  <si>
    <t xml:space="preserve"> Federal Savings Bank shows a consistent increase in its loan loss allowance, starting at $1,173 in 2019 and rising steadily to $8,757 in 2023. This trend indicates a growing recognition of credit risk or a response to an expanding loan portfolio in prior years. First Federal Bank of Louisiana maintains a stable allowance, consistently around $2,019–$2,023 throughout the period, suggesting minimal adjustments to its risk outlook or a stable loan portfolio composition. Fidelity Bank exhibits fluctuations, starting at $4,804 in 2019, peaking at $8,750 in 2020, and then gradually decreasing to $7,298 by 2022, before slightly increasing to $6,203 in 2023. The fluctuations could point to variable credit risk assessments or adjustments in its portfolio composition over time. Overall, Federal Savings Bank appears to have the most significant growth in its allowance, reflecting a dynamic approach to managing credit risk.</t>
  </si>
  <si>
    <t>Federal Savings Bank shows a significant rise in net loans, starting at $552,073 in 2019, peaking at $1,276,971 in 2020, then declining to $545,755 in 2022 before rebounding to $930,214 in 2023. This indicates fluctuating lending activity with strong recent recovery. First Federal Bank of Louisiana maintains a steady but smaller loan portfolio, increasing from $301,297 in 2019 to $366,202 in 2023, showing a stable growth pattern. Fidelity Bank displays moderate fluctuations, starting at $524,571 in 2019, peaking at $752,446 in 2020, and gradually declining to $566,314 in 2022 before increasing to $682,709 in 2023. Federal Savings Bank's larger portfolio suggests a focus on aggressive lending, whereas the other two banks exhibit more conservative lending strategies.</t>
  </si>
  <si>
    <t>In terms of fixed assets, Federal Savings Bank steadily increased its investments, starting at $6,727 in 2019 and growing to $21,516 in 2023, reflecting an expansion or upgrade of physical assets. First Federal Bank of Louisiana’s fixed assets remained stable, with minor increases from $4,326 in 2019 to $4,564 in 2023, suggesting limited investment in infrastructure. Fidelity Bank displays higher fixed asset values, rising from $36,394 in 2019 to $51,422 in 2023, showing a consistent commitment to maintaining or enhancing its premises and equipment.</t>
  </si>
  <si>
    <t>Total Assets</t>
  </si>
  <si>
    <t>Federal Savings Bank shows significant growth in total assets, increasing from $604,528 in 2019 to $1,184,665 in 2023, despite a peak at $1,419,636 in 2020 and a subsequent decline before recovery. This indicates a dynamic strategy involving expansion and possible reallocation of resources. First Federal Bank of Louisiana maintains a steady growth trajectory, with assets rising from $359,878 in 2019 to $491,460 in 2023, reflecting conservative asset management. Fidelity Bank exhibits consistent growth as well, starting at $760,123 in 2019 and reaching $1,125,456 in 2023, highlighting steady portfolio growth.</t>
  </si>
  <si>
    <t>LIABILITIES:</t>
  </si>
  <si>
    <t>Non-interest bearing deposits</t>
  </si>
  <si>
    <t>Federal Savings Bank shows an increasing trend in non-interest-bearing deposits, rising from $35,508 in 2019 to $63,768 in 2023, indicating gradual customer deposit growth. First Federal Bank of Louisiana experienced significant growth in these deposits, increasing from $134,314 in 2019 to $219,511 in 2023, suggesting an emphasis on attracting non-interest-bearing funds. Fidelity Bank also saw substantial growth in this category, starting at $80,659 in 2019 and reaching $154,160 in 2023, reflecting efforts to increase low-cost deposit funding.</t>
  </si>
  <si>
    <t>Interest bearing deposits</t>
  </si>
  <si>
    <t>Federal Savings Bank shows significant fluctuations, rising from $431,887 in 2019 to a peak of $1,064,754 in 2020 before declining to $599,369 in 2023. This indicates dynamic deposit management or customer behaviors during the period. First Federal Bank of Louisiana exhibits stability in interest-bearing deposits, with relatively minor changes from $162,743 in 2019 to $68,051 in 2023, reflecting a steady but declining focus on this category. Fidelity Bank demonstrates consistent growth, starting at $486,658 in 2019 and reaching $627,257 in 2023, indicating a gradual and sustainable increase in customer deposits.</t>
  </si>
  <si>
    <t>Federal Savings Bank's total deposits follow a similar trend to its interest-bearing deposits, growing from $467,396 in 2019 to a peak of $1,185,616 in 2020 and then declining to $663,137 in 2023, reflecting an emphasis on deposit growth followed by contraction. First Federal Bank of Louisiana shows steady growth, increasing from $162,743 in 2019 to $287,562 in 2023, reflecting a conservative yet consistent strategy. Fidelity Bank maintains steady growth, with total deposits rising from $567,317 in 2019 to $878,417 in 2023, indicating its effectiveness in attracting and retaining deposits.</t>
  </si>
  <si>
    <t>Borrowings (from other banks) ·</t>
  </si>
  <si>
    <t>Federal Savings Bank shows a sharp increase in borrowings, starting at $0 in 2019 and 2020, rising to $5,000 in 2021, and then escalating significantly to $327,000 by 2023. This trend indicates a growing reliance on interbank borrowing to meet liquidity or funding needs. First Federal Bank of Louisiana shows no activity in this category across all years, suggesting it does not utilize borrowings from other banks as a funding source. Similarly, Fidelity Bank reports no borrowings from other banks throughout the observed period, indicating a consistent strategy of self-reliance or alternative funding sources.</t>
  </si>
  <si>
    <t>Total Liabilities</t>
  </si>
  <si>
    <t>Federal Savings Bank shows consistent growth in total liabilities, increasing from $498,705 in 2019 to $1,034,181 in 2023, reflecting significant growth in funding obligations. First Federal Bank of Louisiana also exhibits growth, with liabilities rising from $166,211 in 2019 to $292,250 in 2023, though at a more moderate pace compared to Federal Savings Bank. Fidelity Bank shows consistent and significant growth in liabilities, starting at $612,206 in 2019 and reaching $968,722 in 2023, reflecting increasing funding needs over time.</t>
  </si>
  <si>
    <t>STOCKHOLDERS EQUITY:</t>
  </si>
  <si>
    <t>Federal Savings Bank consistently reports a low value of $80 in common stock across all years, reflecting a limited equity base. First Federal Bank of Louisiana has a significantly higher and stable common stock value of $1,420 from 2019 to 2023, indicating a larger equity base relative to Federal Savings Bank. Fidelity Bank does not report any value for common stock throughout the period, implying a different ownership structure or classification of equity capital.</t>
  </si>
  <si>
    <t>Federal Savings Bank reports a stable surplus of $7,346 from 2019 to 2023, reflecting consistent retained earnings or additional paid-in capital. First Federal Bank of Louisiana also shows a stable surplus of $1,420 during the same period, aligning with its consistent common stock value. Fidelity Bank does not report a surplus, which, coupled with the absence of common stock, may indicate different financial structuring or reporting practices.</t>
  </si>
  <si>
    <t>Federal Savings Bank shows steady growth in retained earnings, increasing from $98,397 in 2019 to $143,058 in 2023, although it peaked at $158,256 in 2021 before declining slightly in subsequent years. This reflects consistent profitability and retained capital. First Federal Bank of Louisiana exhibits a gradual increase in retained earnings, rising from $47,296 in 2019 to $56,475 in 2023, showing steady but limited growth in reserves. Fidelity Bank maintains the highest retained earnings among the three banks, growing from $147,917 in 2019 to $156,736 in 2023, reflecting consistent profitability and a strong ability to retain earnings.</t>
  </si>
  <si>
    <t>Federal Savings Bank shows significant dividend activity in earlier years, with $61,500 paid in 2020, but no dividends reported in 2023, suggesting a shift in strategy to retain more earnings for growth or stability. First Federal Bank of Louisiana consistently pays smaller dividends, ranging from $4,509 in 2019 to $4,918 in 2023, indicating a conservative approach to shareholder payouts. Fidelity Bank does not report any dividend payments during the period, indicating a strategy focused entirely on retaining earnings for reinvestment or growth.</t>
  </si>
  <si>
    <t>Total Stockholder Equity</t>
  </si>
  <si>
    <t>Federal Savings Bank shows steady growth in equity, rising from $105,823 in 2019 to $150,484 in 2023, peaking at $165,682 in 2021. This indicates a consistent accumulation of shareholder value, though with a slight decline in recent years. First Federal Bank of Louisiana’s equity grows steadily but remains much lower, increasing from $50,136 in 2019 to $59,315 in 2023, reflecting a conservative growth strategy. Fidelity Bank maintains the highest equity levels, increasing consistently from $147,917 in 2019 to $156,736 in 2023, indicating robust financial stability and effective retention of earnings.</t>
  </si>
  <si>
    <t>Total Liabilities and Stockholder Equity</t>
  </si>
  <si>
    <t>Federal Savings Bank shows a significant increase from $604,528 in 2019 to $1,184,665 in 2023, reflecting substantial growth in its overall financial position, driven by both liabilities and equity. First Federal Bank of Louisiana also exhibits steady growth, with total liabilities and equity rising from $216,347 in 2019 to $351,565 in 2023, albeit at a slower rate. Fidelity Bank demonstrates the most substantial growth, with total liabilities and equity increasing from $760,123 in 2019 to $1,125,458 in 2023, indicating its stronger capacity to scale operations and financial resources.</t>
  </si>
  <si>
    <t>Federal Savings</t>
  </si>
  <si>
    <t>INCOME</t>
  </si>
  <si>
    <t>Interest Income</t>
  </si>
  <si>
    <t>Investment Income</t>
  </si>
  <si>
    <t>Non-Interest Income</t>
  </si>
  <si>
    <t>TOTAL INCOME</t>
  </si>
  <si>
    <t>EXPENSES</t>
  </si>
  <si>
    <t>Interest Expense</t>
  </si>
  <si>
    <t>Non-Interest Expense</t>
  </si>
  <si>
    <t>Salaries &amp; Benefits</t>
  </si>
  <si>
    <t>Premises and Equipment</t>
  </si>
  <si>
    <t>Provisions for Loan &amp; Lease Losses</t>
  </si>
  <si>
    <t>Taxes</t>
  </si>
  <si>
    <t>TOTAL EXPENSES</t>
  </si>
  <si>
    <t>NET INCOME</t>
  </si>
  <si>
    <t>INCOME:</t>
  </si>
  <si>
    <t>Interst Income</t>
  </si>
  <si>
    <t>This graph shows interest income for Fidelity Bank, Federal Savings, and First Federal Bank of Louisiana from 2019 through 2023. Fidelity Bank consistently has the highest interest income, with a steady climb peaking at almost $60,000 in 2023. Federal Savings experiences slow growth until 2022; their total jumps dramatically in 2023. First Federal Bank of Louisiana has the lowest interest income, with very little growth year over year.</t>
  </si>
  <si>
    <t>None of the banks have had any investment income activity in the past 5 years</t>
  </si>
  <si>
    <t>Federal Savings Bank shows a steep decline in non-interest income, starting at $286,729 in 2019, peaking at $551,174 in 2020, and then dropping sharply to $145,197 in 2023. This indicates a significant reduction in revenue from non-interest sources, possibly due to changing fee structures or decreased ancillary business. First Federal Bank of Louisiana maintains very low and stable non-interest income, ranging between $2,113 in 2021 and $2,959 in 2023, reflecting limited reliance on non-interest revenue streams. Fidelity Bank demonstrates some fluctuations, with non-interest income increasing from $27,140 in 2019 to $53,265 in 2020, then steadily decreasing to $19,155 in 2023.</t>
  </si>
  <si>
    <t>Total Income</t>
  </si>
  <si>
    <t>Federal Savings Bank's total income follows a pattern similar to its non-interest income, rising significantly to $551,174 in 2020 before declining to $145,197 in 2023, indicating that non-interest sources comprise a substantial portion of its overall income. First Federal Bank of Louisiana has very stable total income, with minor variations, increasing slightly from $19,904 in 2019 to $20,587 in 2023, reflecting a steady and predictable revenue structure. Fidelity Bank shows relatively higher total income compared to First Federal Bank of Louisiana, but with a declining trend after 2020, decreasing from $100,029 in 2020 to $57,180 in 2023, indicating challenges in sustaining overall revenue growth.</t>
  </si>
  <si>
    <t>EXPENSES:</t>
  </si>
  <si>
    <t>Interest Expenses</t>
  </si>
  <si>
    <t>Federal Savings Bank shows a significant increase in interest expenses, starting at $10,735 in 2019 and peaking sharply at $27,820 in 2023, reflecting increased borrowing costs or deposit rates. First Federal Bank of Louisiana maintains much lower interest expenses, ranging from $1,385 in 2021 to $4,108 in 2023, reflecting a smaller scale of operations or lower reliance on interest-bearing liabilities. Fidelity Bank, while higher than First Federal Bank of Louisiana, exhibits a declining trend, with interest expenses decreasing from $5,507 in 2019 to $2,244 in 2022 before slightly increasing to $3,244 in 2023.</t>
  </si>
  <si>
    <t>Federal Savings Bank’s salaries and benefits show a fluctuating trend, starting at $161,281 in 2019, peaking at $300,641 in 2021, and declining to $109,286 in 2023. This suggests a restructuring or reduction in workforce expenses. First Federal Bank of Louisiana has relatively low and stable salary expenses, ranging from $6,767 in 2019 to $8,704 in 2023, indicating limited changes in staffing or compensation structures. Fidelity Bank demonstrates an increasing trend in salaries and benefits, growing steadily from $37,382 in 2019 to $42,079 in 2023, reflecting investment in human resources.</t>
  </si>
  <si>
    <t>Federal Savings Bank shows a steady increase in investments in premises and equipment, starting at $5,597 in 2019 and rising to $7,460 in 2023, indicating continued investment in infrastructure or facilities. First Federal Bank of Louisiana consistently reports low values, remaining stable around $996 in 2019 and $1,113 in 2023, reflecting minimal changes in physical assets. Fidelity Bank maintains the highest levels among the three, increasing from $6,216 in 2019 to $7,920 in 2023, reflecting ongoing investments in its physical operations.</t>
  </si>
  <si>
    <t>Provisions for Loan Loses</t>
  </si>
  <si>
    <t>Federal Savings Bank shows fluctuations in loan loss provisions, with negative values reported in 2021 (-$9,850), indicating possible recoveries, and increasing to $6,359 in 2023, suggesting adjustments to credit risk. First Federal Bank of Louisiana reports consistently low provisions, ranging from $200 in 2019 to $500 in 2021, indicating a conservative approach to loan loss provisioning. Fidelity Bank exhibits fluctuating provisions, with $5,000 in 2020 and a reduction to $640 in 2023, suggesting variable adjustments to its credit risk assessments over time.</t>
  </si>
  <si>
    <t>Federal Savings Bank exhibits significant fluctuations in taxes, peaking at $37,062 in 2020 before showing negative values in 2022 (-$304) and 2023 (-$1,165), suggesting tax refunds or credits. First Federal Bank of Louisiana consistently reports $0 in taxes, indicating minimal or no taxable income or reliance on offsets. Fidelity Bank shows steady but low tax amounts, peaking at $4,414 in 2020 and declining to $330 in 2023, reflecting lower taxable earnings or increased deductions.</t>
  </si>
  <si>
    <t>Total Expenses</t>
  </si>
  <si>
    <t xml:space="preserve">Federal Savings Bank shows rising total expenses from $263,083 in 2019 to $461,007 in 2020, followed by a decline to $203,441 in 2023, reflecting a shift toward cost control after significant initial growth. First Federal Bank of Louisiana maintains low and stable expenses, increasing slightly from $12,128 in 2019 to $17,521 in 2023, indicating consistent cost management. Fidelity Bank has moderate expenses, increasing from $63,405 in 2019 to $76,128 in 2023, suggesting gradual operational scaling with stable expense growth.
</t>
  </si>
  <si>
    <t>Net Income</t>
  </si>
  <si>
    <t>Federal Savings Bank experienced significant fluctuations in net income, peaking at $116,340 in 2020 and declining sharply to a loss of -$3,577 in 2023. This reflects a period of strong profitability followed by operational or market challenges leading to negative income. First Federal Bank of Louisiana maintained steady but modest profitability, with net income gradually increasing from $5,079 in 2020 to $11,066 in 2023. This indicates consistent but conservative growth in earnings. Fidelity Bank also shows volatility, with net income peaking at $15,981 in 2020 and declining to $1,118 in 2023, suggesting challenges in sustaining profitability. Despite the fluctuations, it remained positive throughout the observed period.</t>
  </si>
  <si>
    <t>RATIO ANALYSES</t>
  </si>
  <si>
    <t>Peer Group 5</t>
  </si>
  <si>
    <t>Return on Assets</t>
  </si>
  <si>
    <t>Return on Equity</t>
  </si>
  <si>
    <t>Efficiency Ratio</t>
  </si>
  <si>
    <t>Net Interest Margin</t>
  </si>
  <si>
    <t>Amount of Loan Charge-Offs</t>
  </si>
  <si>
    <t>Percentage of Loan Charge-Offs to Total Loans</t>
  </si>
  <si>
    <t>Number of Employees</t>
  </si>
  <si>
    <t>Assets Per Employee ($ millions)</t>
  </si>
  <si>
    <t>Average Salary per Employee ($ thousands)</t>
  </si>
  <si>
    <t>Return on Assets (in percentages)</t>
  </si>
  <si>
    <t>Peer Group</t>
  </si>
  <si>
    <t>The graph plots return on assets percentages from 2019 to 2023 for Federal Savings Bank, Fidelity Bank, First Federal Bank of Louisiana and a peer group. Federal Savings Bank starts off with a peak above 12% in 2020 but sharply drops down to join the rest, which are at close to 0% by 2023. The peer group is trending down while Fidelity Bank and First Federal Bank of Louisiana are generally low and flat throughout the period. All entities converge to near-zero ROA by 2023.</t>
  </si>
  <si>
    <t>Return on Equity (in percentages)</t>
  </si>
  <si>
    <t>Peer Group 2</t>
  </si>
  <si>
    <t>Federal Savings Bank exhibits extreme volatility in ROE, with a peak of 87.34% in 2020, followed by a sharp decline to -2.37% in 2023, reflecting strong profitability initially but significant challenges in sustaining returns. First Federal Bank of Louisiana demonstrates stable but modest ROE values, ranging from 10.78% in 2020 to 19.68% in 2023, indicating consistent performance. Fidelity Bank shows a gradual decline in ROE, peaking at 10.20% in 2020 and decreasing to 0.73% in 2023, reflecting a weakening ability to generate returns for shareholders over time.</t>
  </si>
  <si>
    <t>Efficiency Ratio (in percentages)</t>
  </si>
  <si>
    <t>Federal Savings Bank shows an improving trend in efficiency, with the ratio dropping from 100.15% in 2022 to 99.04% in 2023, suggesting slight improvements in cost management relative to revenue generation. First Federal Bank of Louisiana maintains a relatively stable efficiency ratio, fluctuating between 56.57% in 2019 and 53.86% in 2023, reflecting strong operational efficiency. Fidelity Bank, however, displays a deteriorating efficiency ratio, increasing from 74.70% in 2020 to 96.97% in 2023, suggesting rising costs relative to revenues, potentially due to increased operational challenges or declining income.</t>
  </si>
  <si>
    <t>Amount of Loan Charge Offs (in thousands)</t>
  </si>
  <si>
    <t>Federal Savings Bank exhibits significant fluctuations in loan charge-offs. In 2021, it recorded a large negative value of -$9,736, possibly due to recoveries or adjustments. By 2023, charge-offs increased to $1,500, indicating a rise in unrecoverable loans. First Federal Bank of Louisiana maintains stable and low charge-offs, with values increasing modestly from $240 in 2019 to $417 in 2023, reflecting consistent credit management practices and minimal loan defaults. Fidelity Bank reports higher and steadily increasing charge-offs compared to First Federal Bank of Louisiana, rising from $512 in 2019 to $1,807 in 2023. This indicates growing loan defaults, possibly due to increased risk exposure or weaker credit performance. Overall, Federal Savings Bank shows volatile charge-offs, while First Federal Bank of Louisiana maintains stability, and Fidelity Bank experiences gradual increases.</t>
  </si>
  <si>
    <t>Federal Savings Bank exhibits significant volatility, starting at -0.46% in 2019 (likely due to recoveries), peaking at 1.14% in 2021, and declining to 0.19% in 2023, reflecting fluctuating credit performance. First Federal Bank of Louisiana maintains consistently low charge-off percentages, ranging from 0.03% in 2021 to 0.11% in 2023, indicating strong and stable credit risk management. Fidelity Bank shows slightly higher but stable percentages, increasing from 0.04% in 2019 to 0.27% in 2023, signaling a gradual rise in loan defaults relative to its portfolio. Overall, First Federal Bank of Louisiana demonstrates the most consistent performance, while Federal Savings Bank and Fidelity Bank show more variability, with the latter trending upward.</t>
  </si>
  <si>
    <t>Assets per Employee (in millions)</t>
  </si>
  <si>
    <t>Federal Savings Bank shows an improving trend, rising from $0.54 million in 2019 to $1.18 million in 2023, indicating increased productivity despite a reduction in employees from 1,717 in 2021 to 1,000 in 2023. First Federal Bank of Louisiana exhibits minimal changes, with assets per employee increasing slightly from $0.39 million in 2019 to $0.55 million in 2023, maintaining a stable workforce of around 70-76 employees. Fidelity Bank consistently achieves the highest assets per employee, increasing from $2.37 million in 2019 to $3.08 million in 2023, reflecting strong efficiency gains with a growing employee base from 321 in 2019 to 366 in 2023. Overall, Fidelity Bank demonstrates the highest operational efficiency, while Federal Savings Bank shows significant improvements.</t>
  </si>
  <si>
    <t>Federal Savings Bank shows a significant reduction in workforce, from 1,717 employees in 2021 to 1,000 in 2023, reflecting efforts to streamline operations or adapt to changing business conditions. Despite this reduction, its employee count remains the highest among the three banks. First Federal Bank of Louisiana maintains a steady and small workforce, increasing slightly from 69 employees in 2019 to 76 in 2023, indicative of stable operations with minimal changes in staffing. Fidelity Bank exhibits consistent growth in its employee base, rising from 321 employees in 2019 to 366 in 2023, aligning with its operational expansion.</t>
  </si>
  <si>
    <t>Average Salary per Employee (in thousands)</t>
  </si>
  <si>
    <t xml:space="preserve">Federal Savings Bank saw a decline in average salary from $175,100 in 2021 to $109,290 in 2023, potentially due to restructuring or a shift in workforce composition. First Federal Bank of Louisiana maintains relatively stable salaries, increasing gradually from $98,070 in 2019 to $114,530 in 2023, reflecting incremental adjustments in compensation. Fidelity Bank, on the other hand, shows a steady increase in average salaries, rising from $116,450 in 2019 to $126,900 in 2023, indicative of investment in employee compensation alongside workforce growth.
</t>
  </si>
  <si>
    <t>REGULATORY ENFORCEMENT ACTIONS</t>
  </si>
  <si>
    <t>Swot Analysis</t>
  </si>
  <si>
    <t>c</t>
  </si>
  <si>
    <t>Strenghts</t>
  </si>
  <si>
    <t>The primary strength of the Federal Savings Bank is its proficiency in residential mortgages, especially its dedication to helping military families and veterans, which cultivates a sense of loyalty among this particular demographic. Its extensive nationwide reach and strong online and mobile banking features increase accessibility and broaden its clientele. Because of these advantages, the bank is positioned as a niche but widely accessible service provider in the mortgage and housing industry.</t>
  </si>
  <si>
    <t>Fidelity Bank stands out for its diverse portfolio of financial products, which include personal banking, business loans, and wealth management services, making it a comprehensive financial service provider. It also benefits from strong customer loyalty through its regional focus, excellent customer service, and commitment to community engagement, fostering trust and brand recognition.</t>
  </si>
  <si>
    <t>First Federal Bank of Louisiana excels in its understanding of the local Louisiana market, offering tailored products and services that meet the specific needs of its community. Its active involvement in local events and personalized customer service further solidify its strong reputation and customer loyalty within the region, providing a stable foundation for its operations.</t>
  </si>
  <si>
    <t>Weaknesses</t>
  </si>
  <si>
    <t>A significant weakness for the Federal Savings Bank is its reliance on mortgage products, which ties its performance closely to housing market fluctuations and interest rate changes. Additionally, the bank’s limited product diversification compared to larger institutions constrains its ability to attract a broader range of customers, while its smaller scale makes competing with national banks more challenging.</t>
  </si>
  <si>
    <t>Although Fidelity Bank's regional concentration fosters close relationships within the community, it restricts the bank's ability to develop geographically and overall. Furthermore, it may find it more difficult to compete on price, efficiency, and technology investment because to its smaller operating size as compared to national banks, particularly in markets outside of its core regions.</t>
  </si>
  <si>
    <t>The bank’s limited geographic presence confines its operations to Louisiana, restricting its growth potential. It also lags in advanced digital banking solutions, which may deter younger, tech-savvy customers. Compared to larger competitors, its smaller size and focus on traditional banking limit its ability to diversify revenue streams.</t>
  </si>
  <si>
    <t>Opportunities</t>
  </si>
  <si>
    <t>The bank has opportunities to grow by forming strategic partnerships with homebuilders, real estate agents, and other industry stakeholders to expand its customer base. It can also target underserved rural or smaller metropolitan areas, as well as develop innovative loan products for niche markets such as gig workers or small business owners, further diversifying its portfolio.</t>
  </si>
  <si>
    <t>Fidelity Bank could target smaller towns and rural areas where larger banks have a limited presence, offering tailored services to meet the needs of these communities. Introducing products aimed at younger customers, such as student savings accounts or educational tools about financial literacy, could foster long-term relationships with new generations of customers. Offering competitive rates and unique terms on auto loans, personal loans, or specialized mortgages (e.g., green home loans) can drive growth in lending portfolios.</t>
  </si>
  <si>
    <t>Expanding its digital banking offerings, such as user-friendly mobile apps and online platforms, could help First Federal Bank attract a younger demographic and compete more effectively. It also has the opportunity to enter neighboring states or underserved regions. Developing niche products, such as disaster recovery loans, would address the unique needs of its market and further cement its role in the local community.</t>
  </si>
  <si>
    <t>Threats</t>
  </si>
  <si>
    <t>The Federal Savings Bank faces threats from economic downturns, which can significantly impact the housing market and interest rates, reducing profitability. The rise of fintech companies offering streamlined mortgage solutions also adds competitive pressure. Moreover, adapting to evolving regulatory requirements in the banking industry poses an ongoing challenge.</t>
  </si>
  <si>
    <t>The bank faces threats from increasing cybersecurity risks as it invests in digital platforms, as well as from broader economic volatility that can impact its loan portfolio. Intense competition from larger financial institutions and fintech disruptors continues to challenge Fidelity Bank’s ability to maintain its market position.</t>
  </si>
  <si>
    <t>Its reliance on the Louisiana economy makes it highly vulnerable to localized economic downturns, such as those caused by declines in the oil and gas industry, which plays a substantial role in the region. This reliance limits diversification and makes the bank’s performance tightly tied to the health of the state’s economy. The complexity and cost of adhering to federal banking regulations also pose ongoing challenges, as smaller institutions like First Federal Bank often lack the resources of larger banks to manage compliance efficiently.</t>
  </si>
  <si>
    <t>DECISIONS</t>
  </si>
  <si>
    <t>1. Would you place a personal deposit of $ 5 million or more in these three institutions? Therefore, being at risk since the FDIC insurance coverage is only $250,000.00. FDIC coverage should be considered irrelevant for this analysis.</t>
  </si>
  <si>
    <t>Based on the trends from 2019 to 2023, Fidelity Bank demonstrates a consistent growth trajectory, particularly in total income, supported by both interest and non-interest income streams. This stability is critical for mitigating risk in large deposits. However, Federal Savings Bank shows significant income volatility and rising expenses, which raise concerns about its operational efficiency and ability to maintain profitability during economic downturns. First Federal Bank of Louisiana, though stable, is much smaller in scale, with limited income generation capacity, which could restrict its ability to absorb external shocks. While FDIC insurance is irrelevant to this analysis, the financial stability and resilience of these institutions lead me to consider Fidelity Bank the most viable option for such a large deposit, provided additional due diligence supports this decision.</t>
  </si>
  <si>
    <t>2. Would you invest at least $ 1 million in each of these three institutions? Explain why yes or no,?</t>
  </si>
  <si>
    <t>Fidelity Bank stands out as a promising candidate due to its consistent financial performance, diverse income streams, and effective cost management. Its ability to generate returns while maintaining stability makes it an attractive choice for equity or other forms of investment. Conversely, Federal Savings Bank, despite periods of high income, displays erratic financial behavior with large swings in both income and expenses, signaling potential risk to investors. First Federal Bank of Louisiana, while stable, operates on a smaller scale with limited income, making it less competitive in delivering substantial returns. Therefore, I would invest in Fidelity Bank due to its growth potential but would abstain from allocating funds to the other two institutions unless they present a clear turnaround strategy or stronger financial fundamentals.</t>
  </si>
  <si>
    <t>3. If you were a member of the Board of Directors of a third bank and sat on that Bank's Credit Committee, would you grant a $5 million line of credit for Overnight or Term Federal Funds to these financial institutions?</t>
  </si>
  <si>
    <t>I would prioritize liquidity, capital adequacy, and repayment capacity in evaluating these institutions for a $5 million line of credit. Fidelity Bank demonstrates strong income generation, a steady financial trajectory, and relatively low expense volatility, suggesting it could efficiently utilize and repay the credit. However, Federal Savings Bank, with its fluctuating income and higher expenses, poses a significant risk, and I would likely decline such a credit request without substantial guarantees or collateral. First Federal Bank of Louisiana, given its smaller scale and limited capacity to generate sufficient income, would not meet the necessary criteria for a credit line of this size. Overall, I would approve the line of credit for Fidelity Bank under strict conditions and closely monitor its usage and repayment, while rejecting requests from the other two institutions due to heightened risk.</t>
  </si>
  <si>
    <t>Blbliography</t>
  </si>
  <si>
    <r>
      <rPr>
        <sz val="11.0"/>
      </rPr>
      <t xml:space="preserve">Federal Deposit Insurance Corporation. (n.d.). BankFind Suite: Financial reporting - Details for Banks. Retrieved December 3, 2024, from </t>
    </r>
    <r>
      <rPr>
        <color rgb="FF1155CC"/>
        <sz val="11.0"/>
        <u/>
      </rPr>
      <t>https://www.fdic.gov/</t>
    </r>
  </si>
  <si>
    <r>
      <rPr>
        <sz val="11.0"/>
      </rPr>
      <t xml:space="preserve">First Federal Bank of Louisiana. (n.d.). Home. Retrieved December 8, 2024, from </t>
    </r>
    <r>
      <rPr>
        <color rgb="FF1155CC"/>
        <sz val="11.0"/>
        <u/>
      </rPr>
      <t>https://www.ffbla.bank</t>
    </r>
    <r>
      <rPr>
        <sz val="11.0"/>
      </rPr>
      <t xml:space="preserve"> </t>
    </r>
  </si>
  <si>
    <r>
      <rPr>
        <sz val="11.0"/>
      </rPr>
      <t xml:space="preserve">Fidelity Bank. (n.d.). Home. Retrieved December 8, 2024, from </t>
    </r>
    <r>
      <rPr>
        <color rgb="FF1155CC"/>
        <sz val="11.0"/>
        <u/>
      </rPr>
      <t>https://www.bankwithfidelity.com</t>
    </r>
    <r>
      <rPr>
        <sz val="11.0"/>
      </rPr>
      <t xml:space="preserve"> </t>
    </r>
  </si>
  <si>
    <r>
      <rPr>
        <sz val="11.0"/>
      </rPr>
      <t xml:space="preserve">The Federal Savings Bank. (n.d.). Home. Retrieved December 8, 2024, from </t>
    </r>
    <r>
      <rPr>
        <color rgb="FF1155CC"/>
        <sz val="11.0"/>
        <u/>
      </rPr>
      <t>https://www.thefederalsavingsbank.com</t>
    </r>
    <r>
      <rPr>
        <sz val="11.0"/>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</si>
</sst>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39">
    <font>
      <sz val="10.0"/>
      <color rgb="FF000000"/>
      <name val="Arial"/>
      <scheme val="minor"/>
    </font>
    <font>
      <sz val="15.0"/>
      <color theme="1"/>
      <name val="Arial"/>
      <scheme val="minor"/>
    </font>
    <font>
      <b/>
      <sz val="12.0"/>
      <color theme="1"/>
      <name val="Arial"/>
    </font>
    <font>
      <b/>
      <sz val="12.0"/>
      <color rgb="FFFF0000"/>
      <name val="Arial"/>
    </font>
    <font>
      <sz val="11.0"/>
      <color theme="1"/>
      <name val="Arial"/>
    </font>
    <font>
      <color theme="1"/>
      <name val="Arial"/>
      <scheme val="minor"/>
    </font>
    <font/>
    <font>
      <u/>
      <color rgb="FF0000FF"/>
    </font>
    <font>
      <sz val="12.0"/>
      <color rgb="FF000000"/>
      <name val="Verdana"/>
    </font>
    <font>
      <sz val="12.0"/>
      <color theme="1"/>
      <name val="Arial"/>
    </font>
    <font>
      <sz val="11.0"/>
      <color rgb="FF000000"/>
      <name val="Calibri"/>
    </font>
    <font>
      <sz val="11.0"/>
      <color rgb="FF000000"/>
      <name val="Arial"/>
    </font>
    <font>
      <color theme="1"/>
      <name val="Arial"/>
    </font>
    <font>
      <sz val="9.0"/>
      <color theme="1"/>
      <name val="Arial"/>
    </font>
    <font>
      <sz val="11.0"/>
      <color rgb="FF000000"/>
      <name val="&quot;Aptos Narrow&quot;"/>
    </font>
    <font>
      <b/>
      <u/>
      <sz val="11.0"/>
      <color theme="1"/>
      <name val="Arial"/>
    </font>
    <font>
      <b/>
      <sz val="11.0"/>
      <color theme="1"/>
      <name val="Calibri"/>
    </font>
    <font>
      <sz val="11.0"/>
      <color theme="1"/>
      <name val="Arial"/>
      <scheme val="minor"/>
    </font>
    <font>
      <b/>
      <sz val="11.0"/>
      <color theme="1"/>
      <name val="Arial"/>
    </font>
    <font>
      <b/>
      <u/>
      <sz val="12.0"/>
      <color rgb="FF000000"/>
      <name val="Arial"/>
    </font>
    <font>
      <sz val="9.0"/>
      <color rgb="FF000000"/>
      <name val="Arial"/>
    </font>
    <font>
      <b/>
      <sz val="11.0"/>
      <color rgb="FF000000"/>
      <name val="Arial"/>
    </font>
    <font>
      <b/>
      <color rgb="FF000000"/>
      <name val="Arial"/>
    </font>
    <font>
      <b/>
      <u/>
      <sz val="14.0"/>
      <color rgb="FF000000"/>
      <name val="Calibri"/>
    </font>
    <font>
      <sz val="9.0"/>
      <color rgb="FF000000"/>
      <name val="Calibri"/>
    </font>
    <font>
      <i/>
      <sz val="12.0"/>
      <color rgb="FF000000"/>
      <name val="Calibri"/>
    </font>
    <font>
      <b/>
      <sz val="9.0"/>
      <color rgb="FF000000"/>
      <name val="Calibri"/>
    </font>
    <font>
      <sz val="13.0"/>
      <color rgb="FF000000"/>
      <name val="Calibri"/>
    </font>
    <font>
      <i/>
      <sz val="12.0"/>
      <color theme="1"/>
      <name val="Calibri"/>
    </font>
    <font>
      <sz val="14.0"/>
      <color rgb="FF000000"/>
      <name val="Calibri"/>
    </font>
    <font>
      <b/>
      <u/>
      <sz val="12.0"/>
      <color rgb="FF000000"/>
      <name val="Calibri"/>
    </font>
    <font>
      <sz val="9.0"/>
      <color rgb="FFFF0000"/>
      <name val="Calibri"/>
    </font>
    <font>
      <b/>
      <sz val="9.0"/>
      <color rgb="FF000000"/>
      <name val="Arial"/>
    </font>
    <font>
      <sz val="11.0"/>
      <color theme="1"/>
      <name val="Calibri"/>
    </font>
    <font>
      <sz val="12.0"/>
      <color rgb="FF000000"/>
      <name val="&quot;Times New Roman&quot;"/>
    </font>
    <font>
      <sz val="13.0"/>
      <color rgb="FF1F1F1F"/>
      <name val="&quot;Google Sans&quot;"/>
    </font>
    <font>
      <sz val="13.0"/>
      <color theme="1"/>
      <name val="Arial"/>
      <scheme val="minor"/>
    </font>
    <font>
      <u/>
      <color rgb="FF0000FF"/>
    </font>
    <font>
      <u/>
      <sz val="11.0"/>
      <color rgb="FF0000FF"/>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999999"/>
        <bgColor rgb="FF999999"/>
      </patternFill>
    </fill>
    <fill>
      <patternFill patternType="solid">
        <fgColor rgb="FF808080"/>
        <bgColor rgb="FF808080"/>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s>
  <borders count="2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double">
        <color rgb="FF000000"/>
      </left>
      <right style="double">
        <color rgb="FF000000"/>
      </righ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double">
        <color rgb="FF000000"/>
      </right>
      <bottom style="thin">
        <color rgb="FF000000"/>
      </bottom>
    </border>
    <border>
      <left style="thin">
        <color rgb="FF000000"/>
      </left>
      <right style="thin">
        <color rgb="FF000000"/>
      </right>
      <top style="thin">
        <color rgb="FF000000"/>
      </top>
    </border>
    <border>
      <bottom style="thin">
        <color rgb="FF000000"/>
      </bottom>
    </border>
    <border>
      <right style="double">
        <color rgb="FF000000"/>
      </right>
      <bottom style="thin">
        <color rgb="FF000000"/>
      </bottom>
    </border>
    <border>
      <left style="double">
        <color rgb="FF000000"/>
      </left>
      <right style="double">
        <color rgb="FF000000"/>
      </right>
    </border>
    <border>
      <top style="thin">
        <color rgb="FF000000"/>
      </top>
    </border>
    <border>
      <right style="thin">
        <color rgb="FF000000"/>
      </right>
      <top style="thin">
        <color rgb="FF000000"/>
      </top>
    </border>
    <border>
      <left style="double">
        <color rgb="FF000000"/>
      </left>
      <right style="double">
        <color rgb="FF000000"/>
      </right>
      <bottom style="thin">
        <color rgb="FF000000"/>
      </bottom>
    </border>
    <border>
      <left style="thin">
        <color rgb="FF000000"/>
      </left>
      <right style="double">
        <color rgb="FF000000"/>
      </right>
    </border>
    <border>
      <left style="thin">
        <color rgb="FF000000"/>
      </left>
      <right style="double">
        <color rgb="FF000000"/>
      </right>
      <bottom style="double">
        <color rgb="FF000000"/>
      </bottom>
    </border>
    <border>
      <left style="double">
        <color rgb="FF000000"/>
      </left>
      <right style="double">
        <color rgb="FF000000"/>
      </right>
      <bottom style="double">
        <color rgb="FF000000"/>
      </bottom>
    </border>
    <border>
      <left style="double">
        <color rgb="FF000000"/>
      </left>
      <right style="double">
        <color rgb="FF000000"/>
      </right>
      <top style="double">
        <color rgb="FF000000"/>
      </top>
    </border>
    <border>
      <top style="double">
        <color rgb="FF000000"/>
      </top>
    </border>
    <border>
      <right style="double">
        <color rgb="FF000000"/>
      </right>
      <top style="double">
        <color rgb="FF000000"/>
      </top>
    </border>
    <border>
      <right style="thin">
        <color rgb="FF000000"/>
      </right>
      <bottom style="double">
        <color rgb="FF000000"/>
      </bottom>
    </border>
    <border>
      <right style="double">
        <color rgb="FF000000"/>
      </right>
      <bottom style="double">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0" fontId="2" numFmtId="0" xfId="0" applyAlignment="1" applyBorder="1" applyFont="1">
      <alignment horizontal="center" readingOrder="0" vertical="top"/>
    </xf>
    <xf borderId="2" fillId="0" fontId="3" numFmtId="0" xfId="0" applyAlignment="1" applyBorder="1" applyFont="1">
      <alignment horizontal="center" readingOrder="0" vertical="top"/>
    </xf>
    <xf borderId="2" fillId="0" fontId="3" numFmtId="0" xfId="0" applyAlignment="1" applyBorder="1" applyFont="1">
      <alignment horizontal="center" vertical="top"/>
    </xf>
    <xf borderId="3" fillId="0" fontId="4" numFmtId="0" xfId="0" applyAlignment="1" applyBorder="1" applyFont="1">
      <alignment readingOrder="0" vertical="top"/>
    </xf>
    <xf borderId="4" fillId="0" fontId="5" numFmtId="0" xfId="0" applyAlignment="1" applyBorder="1" applyFont="1">
      <alignment readingOrder="0" shrinkToFit="0" vertical="top" wrapText="1"/>
    </xf>
    <xf borderId="5" fillId="0" fontId="5" numFmtId="0" xfId="0" applyAlignment="1" applyBorder="1" applyFont="1">
      <alignment readingOrder="0" vertical="top"/>
    </xf>
    <xf borderId="3" fillId="0" fontId="6" numFmtId="0" xfId="0" applyBorder="1" applyFont="1"/>
    <xf borderId="4" fillId="0" fontId="7" numFmtId="0" xfId="0" applyAlignment="1" applyBorder="1" applyFont="1">
      <alignment readingOrder="0" shrinkToFit="0" vertical="top" wrapText="1"/>
    </xf>
    <xf borderId="0" fillId="0" fontId="8" numFmtId="0" xfId="0" applyFont="1"/>
    <xf borderId="3" fillId="0" fontId="9" numFmtId="0" xfId="0" applyAlignment="1" applyBorder="1" applyFont="1">
      <alignment readingOrder="0" vertical="top"/>
    </xf>
    <xf borderId="6" fillId="3" fontId="10" numFmtId="0" xfId="0" applyAlignment="1" applyBorder="1" applyFill="1" applyFont="1">
      <alignment horizontal="center" readingOrder="0" vertical="top"/>
    </xf>
    <xf borderId="7" fillId="3" fontId="11" numFmtId="0" xfId="0" applyAlignment="1" applyBorder="1" applyFont="1">
      <alignment horizontal="center" readingOrder="0" vertical="top"/>
    </xf>
    <xf borderId="7" fillId="0" fontId="6" numFmtId="0" xfId="0" applyBorder="1" applyFont="1"/>
    <xf borderId="8" fillId="0" fontId="6" numFmtId="0" xfId="0" applyBorder="1" applyFont="1"/>
    <xf borderId="1" fillId="4" fontId="5" numFmtId="0" xfId="0" applyBorder="1" applyFill="1" applyFont="1"/>
    <xf borderId="9" fillId="3" fontId="11" numFmtId="0" xfId="0" applyAlignment="1" applyBorder="1" applyFont="1">
      <alignment horizontal="center" readingOrder="0" vertical="top"/>
    </xf>
    <xf borderId="10" fillId="0" fontId="6" numFmtId="0" xfId="0" applyBorder="1" applyFont="1"/>
    <xf borderId="2" fillId="0" fontId="6" numFmtId="0" xfId="0" applyBorder="1" applyFont="1"/>
    <xf borderId="1" fillId="4" fontId="11" numFmtId="0" xfId="0" applyAlignment="1" applyBorder="1" applyFont="1">
      <alignment horizontal="center" readingOrder="0" vertical="top"/>
    </xf>
    <xf borderId="11" fillId="0" fontId="12" numFmtId="0" xfId="0" applyAlignment="1" applyBorder="1" applyFont="1">
      <alignment readingOrder="0" vertical="top"/>
    </xf>
    <xf borderId="4" fillId="0" fontId="13" numFmtId="0" xfId="0" applyAlignment="1" applyBorder="1" applyFont="1">
      <alignment horizontal="center" readingOrder="0" vertical="top"/>
    </xf>
    <xf borderId="1" fillId="0" fontId="13" numFmtId="0" xfId="0" applyAlignment="1" applyBorder="1" applyFont="1">
      <alignment horizontal="center" readingOrder="0" vertical="top"/>
    </xf>
    <xf borderId="4" fillId="0" fontId="5" numFmtId="3" xfId="0" applyAlignment="1" applyBorder="1" applyFont="1" applyNumberFormat="1">
      <alignment readingOrder="0" vertical="top"/>
    </xf>
    <xf borderId="1" fillId="0" fontId="5" numFmtId="0" xfId="0" applyAlignment="1" applyBorder="1" applyFont="1">
      <alignment readingOrder="0" vertical="top"/>
    </xf>
    <xf borderId="0" fillId="0" fontId="14" numFmtId="164" xfId="0" applyAlignment="1" applyFont="1" applyNumberFormat="1">
      <alignment horizontal="right" readingOrder="0" shrinkToFit="0" vertical="bottom" wrapText="0"/>
    </xf>
    <xf borderId="1" fillId="0" fontId="5" numFmtId="164" xfId="0" applyAlignment="1" applyBorder="1" applyFont="1" applyNumberFormat="1">
      <alignment readingOrder="0" vertical="top"/>
    </xf>
    <xf borderId="0" fillId="0" fontId="5" numFmtId="164" xfId="0" applyAlignment="1" applyFont="1" applyNumberFormat="1">
      <alignment readingOrder="0"/>
    </xf>
    <xf borderId="11" fillId="0" fontId="5" numFmtId="0" xfId="0" applyAlignment="1" applyBorder="1" applyFont="1">
      <alignment vertical="top"/>
    </xf>
    <xf borderId="4" fillId="0" fontId="5" numFmtId="0" xfId="0" applyAlignment="1" applyBorder="1" applyFont="1">
      <alignment vertical="top"/>
    </xf>
    <xf borderId="1" fillId="0" fontId="5" numFmtId="0" xfId="0" applyAlignment="1" applyBorder="1" applyFont="1">
      <alignment vertical="top"/>
    </xf>
    <xf borderId="12" fillId="0" fontId="15" numFmtId="0" xfId="0" applyAlignment="1" applyBorder="1" applyFont="1">
      <alignment horizontal="center" readingOrder="0" vertical="top"/>
    </xf>
    <xf borderId="10" fillId="0" fontId="2" numFmtId="0" xfId="0" applyAlignment="1" applyBorder="1" applyFont="1">
      <alignment horizontal="center" readingOrder="0" vertical="top"/>
    </xf>
    <xf borderId="4" fillId="0" fontId="16" numFmtId="0" xfId="0" applyAlignment="1" applyBorder="1" applyFont="1">
      <alignment horizontal="center" readingOrder="0" vertical="top"/>
    </xf>
    <xf borderId="4" fillId="0" fontId="17" numFmtId="165" xfId="0" applyAlignment="1" applyBorder="1" applyFont="1" applyNumberFormat="1">
      <alignment readingOrder="0"/>
    </xf>
    <xf borderId="1" fillId="4" fontId="5" numFmtId="0" xfId="0" applyAlignment="1" applyBorder="1" applyFont="1">
      <alignment readingOrder="0"/>
    </xf>
    <xf borderId="3" fillId="0" fontId="5" numFmtId="0" xfId="0" applyAlignment="1" applyBorder="1" applyFont="1">
      <alignment readingOrder="0" vertical="top"/>
    </xf>
    <xf borderId="3" fillId="0" fontId="17" numFmtId="0" xfId="0" applyAlignment="1" applyBorder="1" applyFont="1">
      <alignment readingOrder="0" vertical="top"/>
    </xf>
    <xf borderId="4" fillId="0" fontId="17" numFmtId="0" xfId="0" applyAlignment="1" applyBorder="1" applyFont="1">
      <alignment readingOrder="0" vertical="top"/>
    </xf>
    <xf borderId="4" fillId="0" fontId="5" numFmtId="0" xfId="0" applyAlignment="1" applyBorder="1" applyFont="1">
      <alignment readingOrder="0" vertical="top"/>
    </xf>
    <xf borderId="4" fillId="0" fontId="5" numFmtId="164" xfId="0" applyAlignment="1" applyBorder="1" applyFont="1" applyNumberFormat="1">
      <alignment readingOrder="0" vertical="top"/>
    </xf>
    <xf borderId="13" fillId="0" fontId="5" numFmtId="164" xfId="0" applyAlignment="1" applyBorder="1" applyFont="1" applyNumberFormat="1">
      <alignment readingOrder="0" vertical="top"/>
    </xf>
    <xf borderId="3" fillId="0" fontId="18" numFmtId="0" xfId="0" applyAlignment="1" applyBorder="1" applyFont="1">
      <alignment readingOrder="0" vertical="top"/>
    </xf>
    <xf borderId="14" fillId="0" fontId="5" numFmtId="165" xfId="0" applyAlignment="1" applyBorder="1" applyFont="1" applyNumberFormat="1">
      <alignment vertical="top"/>
    </xf>
    <xf borderId="13" fillId="0" fontId="5" numFmtId="165" xfId="0" applyAlignment="1" applyBorder="1" applyFont="1" applyNumberFormat="1">
      <alignment vertical="top"/>
    </xf>
    <xf borderId="4" fillId="0" fontId="5" numFmtId="165" xfId="0" applyAlignment="1" applyBorder="1" applyFont="1" applyNumberFormat="1">
      <alignment vertical="top"/>
    </xf>
    <xf borderId="14" fillId="0" fontId="5" numFmtId="164" xfId="0" applyAlignment="1" applyBorder="1" applyFont="1" applyNumberFormat="1">
      <alignment readingOrder="0" vertical="top"/>
    </xf>
    <xf borderId="15" fillId="3" fontId="19" numFmtId="0" xfId="0" applyAlignment="1" applyBorder="1" applyFont="1">
      <alignment horizontal="center" readingOrder="0"/>
    </xf>
    <xf borderId="16" fillId="0" fontId="2" numFmtId="0" xfId="0" applyAlignment="1" applyBorder="1" applyFont="1">
      <alignment horizontal="center" readingOrder="0" vertical="top"/>
    </xf>
    <xf borderId="16" fillId="0" fontId="6" numFmtId="0" xfId="0" applyBorder="1" applyFont="1"/>
    <xf borderId="17" fillId="0" fontId="6" numFmtId="0" xfId="0" applyBorder="1" applyFont="1"/>
    <xf borderId="15" fillId="0" fontId="6" numFmtId="0" xfId="0" applyBorder="1" applyFont="1"/>
    <xf borderId="13" fillId="0" fontId="6" numFmtId="0" xfId="0" applyBorder="1" applyFont="1"/>
    <xf borderId="4" fillId="0" fontId="6" numFmtId="0" xfId="0" applyBorder="1" applyFont="1"/>
    <xf borderId="18" fillId="3" fontId="5" numFmtId="0" xfId="0" applyAlignment="1" applyBorder="1" applyFont="1">
      <alignment vertical="top"/>
    </xf>
    <xf borderId="4" fillId="0" fontId="20" numFmtId="0" xfId="0" applyAlignment="1" applyBorder="1" applyFont="1">
      <alignment horizontal="center" readingOrder="0"/>
    </xf>
    <xf borderId="14" fillId="0" fontId="20" numFmtId="0" xfId="0" applyAlignment="1" applyBorder="1" applyFont="1">
      <alignment horizontal="center" readingOrder="0"/>
    </xf>
    <xf borderId="11" fillId="0" fontId="21" numFmtId="0" xfId="0" applyAlignment="1" applyBorder="1" applyFont="1">
      <alignment readingOrder="0"/>
    </xf>
    <xf borderId="13" fillId="0" fontId="5" numFmtId="0" xfId="0" applyBorder="1" applyFont="1"/>
    <xf borderId="14" fillId="0" fontId="6" numFmtId="0" xfId="0" applyBorder="1" applyFont="1"/>
    <xf borderId="11" fillId="0" fontId="5" numFmtId="0" xfId="0" applyAlignment="1" applyBorder="1" applyFont="1">
      <alignment readingOrder="0"/>
    </xf>
    <xf borderId="11" fillId="0" fontId="11" numFmtId="0" xfId="0" applyAlignment="1" applyBorder="1" applyFont="1">
      <alignment readingOrder="0"/>
    </xf>
    <xf borderId="2" fillId="4" fontId="5" numFmtId="0" xfId="0" applyBorder="1" applyFont="1"/>
    <xf borderId="19" fillId="0" fontId="11" numFmtId="0" xfId="0" applyAlignment="1" applyBorder="1" applyFont="1">
      <alignment readingOrder="0"/>
    </xf>
    <xf borderId="20" fillId="0" fontId="11" numFmtId="0" xfId="0" applyAlignment="1" applyBorder="1" applyFont="1">
      <alignment readingOrder="0"/>
    </xf>
    <xf borderId="21" fillId="0" fontId="22" numFmtId="0" xfId="0" applyAlignment="1" applyBorder="1" applyFont="1">
      <alignment readingOrder="0"/>
    </xf>
    <xf borderId="0" fillId="0" fontId="23" numFmtId="0" xfId="0" applyAlignment="1" applyFont="1">
      <alignment readingOrder="0" shrinkToFit="0" vertical="bottom" wrapText="0"/>
    </xf>
    <xf borderId="0" fillId="0" fontId="24" numFmtId="0" xfId="0" applyAlignment="1" applyFont="1">
      <alignment shrinkToFit="0" vertical="bottom" wrapText="0"/>
    </xf>
    <xf borderId="0" fillId="0" fontId="25" numFmtId="0" xfId="0" applyAlignment="1" applyFont="1">
      <alignment horizontal="center" readingOrder="0" shrinkToFit="0" vertical="bottom" wrapText="0"/>
    </xf>
    <xf borderId="2" fillId="5" fontId="24" numFmtId="0" xfId="0" applyAlignment="1" applyBorder="1" applyFill="1" applyFont="1">
      <alignment shrinkToFit="0" vertical="bottom" wrapText="0"/>
    </xf>
    <xf borderId="3" fillId="0" fontId="26" numFmtId="0" xfId="0" applyAlignment="1" applyBorder="1" applyFont="1">
      <alignment horizontal="center" readingOrder="0" shrinkToFit="0" vertical="bottom" wrapText="0"/>
    </xf>
    <xf borderId="4" fillId="0" fontId="26" numFmtId="0" xfId="0" applyAlignment="1" applyBorder="1" applyFont="1">
      <alignment horizontal="center" readingOrder="0" shrinkToFit="0" vertical="bottom" wrapText="0"/>
    </xf>
    <xf borderId="4" fillId="5" fontId="24" numFmtId="0" xfId="0" applyAlignment="1" applyBorder="1" applyFont="1">
      <alignment shrinkToFit="0" vertical="bottom" wrapText="0"/>
    </xf>
    <xf borderId="0" fillId="0" fontId="24" numFmtId="0" xfId="0" applyAlignment="1" applyFont="1">
      <alignment horizontal="center" shrinkToFit="0" vertical="bottom" wrapText="0"/>
    </xf>
    <xf borderId="0" fillId="0" fontId="10" numFmtId="0" xfId="0" applyAlignment="1" applyFont="1">
      <alignment horizontal="left" shrinkToFit="0" vertical="bottom" wrapText="0"/>
    </xf>
    <xf borderId="0" fillId="0" fontId="26" numFmtId="0" xfId="0" applyAlignment="1" applyFont="1">
      <alignment horizontal="center" shrinkToFit="0" vertical="bottom" wrapText="0"/>
    </xf>
    <xf borderId="0" fillId="0" fontId="27" numFmtId="0" xfId="0" applyAlignment="1" applyFont="1">
      <alignment horizontal="left" readingOrder="0" shrinkToFit="0" vertical="top" wrapText="1"/>
    </xf>
    <xf borderId="0" fillId="0" fontId="24" numFmtId="0" xfId="0" applyAlignment="1" applyFont="1">
      <alignment readingOrder="0" shrinkToFit="0" vertical="bottom" wrapText="0"/>
    </xf>
    <xf borderId="0" fillId="0" fontId="28" numFmtId="0" xfId="0" applyAlignment="1" applyFont="1">
      <alignment horizontal="center" readingOrder="0" shrinkToFit="0" wrapText="0"/>
    </xf>
    <xf borderId="0" fillId="0" fontId="29" numFmtId="0" xfId="0" applyAlignment="1" applyFont="1">
      <alignment horizontal="left" readingOrder="0" shrinkToFit="0" vertical="top" wrapText="1"/>
    </xf>
    <xf borderId="0" fillId="0" fontId="10" numFmtId="0" xfId="0" applyAlignment="1" applyFont="1">
      <alignment horizontal="left" readingOrder="0" shrinkToFit="0" vertical="bottom" wrapText="0"/>
    </xf>
    <xf borderId="0" fillId="0" fontId="30" numFmtId="0" xfId="0" applyAlignment="1" applyFont="1">
      <alignment readingOrder="0" shrinkToFit="0" vertical="bottom" wrapText="0"/>
    </xf>
    <xf borderId="0" fillId="0" fontId="31" numFmtId="0" xfId="0" applyAlignment="1" applyFont="1">
      <alignment shrinkToFit="0" vertical="bottom" wrapText="0"/>
    </xf>
    <xf borderId="1" fillId="0" fontId="24" numFmtId="0" xfId="0" applyAlignment="1" applyBorder="1" applyFont="1">
      <alignment shrinkToFit="0" vertical="bottom" wrapText="0"/>
    </xf>
    <xf borderId="13" fillId="0" fontId="25" numFmtId="0" xfId="0" applyAlignment="1" applyBorder="1" applyFont="1">
      <alignment horizontal="center" readingOrder="0" shrinkToFit="0" vertical="bottom" wrapText="0"/>
    </xf>
    <xf borderId="0" fillId="0" fontId="5" numFmtId="0" xfId="0" applyAlignment="1" applyFont="1">
      <alignment readingOrder="0"/>
    </xf>
    <xf borderId="22" fillId="3" fontId="5" numFmtId="0" xfId="0" applyBorder="1" applyFont="1"/>
    <xf borderId="23" fillId="3" fontId="5" numFmtId="0" xfId="0" applyBorder="1" applyFont="1"/>
    <xf borderId="23" fillId="0" fontId="6" numFmtId="0" xfId="0" applyBorder="1" applyFont="1"/>
    <xf borderId="24" fillId="0" fontId="6" numFmtId="0" xfId="0" applyBorder="1" applyFont="1"/>
    <xf borderId="15" fillId="3" fontId="22" numFmtId="0" xfId="0" applyAlignment="1" applyBorder="1" applyFont="1">
      <alignment horizontal="center" readingOrder="0"/>
    </xf>
    <xf borderId="11" fillId="0" fontId="32" numFmtId="0" xfId="0" applyAlignment="1" applyBorder="1" applyFont="1">
      <alignment readingOrder="0"/>
    </xf>
    <xf borderId="13" fillId="0" fontId="5" numFmtId="3" xfId="0" applyBorder="1" applyFont="1" applyNumberFormat="1"/>
    <xf borderId="11" fillId="0" fontId="20" numFmtId="0" xfId="0" applyAlignment="1" applyBorder="1" applyFont="1">
      <alignment readingOrder="0"/>
    </xf>
    <xf borderId="4" fillId="0" fontId="5" numFmtId="3" xfId="0" applyAlignment="1" applyBorder="1" applyFont="1" applyNumberFormat="1">
      <alignment readingOrder="0"/>
    </xf>
    <xf borderId="4" fillId="0" fontId="17" numFmtId="3" xfId="0" applyAlignment="1" applyBorder="1" applyFont="1" applyNumberFormat="1">
      <alignment readingOrder="0"/>
    </xf>
    <xf borderId="14" fillId="0" fontId="17" numFmtId="3" xfId="0" applyAlignment="1" applyBorder="1" applyFont="1" applyNumberFormat="1">
      <alignment readingOrder="0"/>
    </xf>
    <xf borderId="14" fillId="0" fontId="5" numFmtId="3" xfId="0" applyAlignment="1" applyBorder="1" applyFont="1" applyNumberFormat="1">
      <alignment readingOrder="0"/>
    </xf>
    <xf borderId="4" fillId="0" fontId="5" numFmtId="3" xfId="0" applyBorder="1" applyFont="1" applyNumberFormat="1"/>
    <xf borderId="11" fillId="0" fontId="20" numFmtId="0" xfId="0" applyAlignment="1" applyBorder="1" applyFont="1">
      <alignment horizontal="right" readingOrder="0"/>
    </xf>
    <xf borderId="11" fillId="0" fontId="20" numFmtId="0" xfId="0" applyAlignment="1" applyBorder="1" applyFont="1">
      <alignment horizontal="left" readingOrder="0"/>
    </xf>
    <xf borderId="0" fillId="0" fontId="17" numFmtId="3" xfId="0" applyAlignment="1" applyFont="1" applyNumberFormat="1">
      <alignment readingOrder="0"/>
    </xf>
    <xf borderId="20" fillId="0" fontId="20" numFmtId="0" xfId="0" applyAlignment="1" applyBorder="1" applyFont="1">
      <alignment readingOrder="0"/>
    </xf>
    <xf borderId="25" fillId="0" fontId="5" numFmtId="3" xfId="0" applyBorder="1" applyFont="1" applyNumberFormat="1"/>
    <xf borderId="21" fillId="0" fontId="32" numFmtId="0" xfId="0" applyAlignment="1" applyBorder="1" applyFont="1">
      <alignment readingOrder="0"/>
    </xf>
    <xf borderId="26" fillId="0" fontId="5" numFmtId="3" xfId="0" applyBorder="1" applyFont="1" applyNumberFormat="1"/>
    <xf borderId="26" fillId="0" fontId="5" numFmtId="3" xfId="0" applyAlignment="1" applyBorder="1" applyFont="1" applyNumberFormat="1">
      <alignment readingOrder="0"/>
    </xf>
    <xf borderId="0" fillId="0" fontId="33" numFmtId="0" xfId="0" applyAlignment="1" applyFont="1">
      <alignment horizontal="center"/>
    </xf>
    <xf borderId="0" fillId="0" fontId="5" numFmtId="3" xfId="0" applyAlignment="1" applyFont="1" applyNumberFormat="1">
      <alignment readingOrder="0"/>
    </xf>
    <xf borderId="0" fillId="0" fontId="17" numFmtId="4" xfId="0" applyAlignment="1" applyFont="1" applyNumberFormat="1">
      <alignment readingOrder="0"/>
    </xf>
    <xf borderId="0" fillId="0" fontId="5" numFmtId="0" xfId="0" applyAlignment="1" applyFont="1">
      <alignment readingOrder="0" shrinkToFit="0" vertical="top" wrapText="1"/>
    </xf>
    <xf borderId="0" fillId="0" fontId="5" numFmtId="4" xfId="0" applyFont="1" applyNumberFormat="1"/>
    <xf borderId="4" fillId="0" fontId="5" numFmtId="4" xfId="0" applyBorder="1" applyFont="1" applyNumberFormat="1"/>
    <xf borderId="4" fillId="0" fontId="24" numFmtId="0" xfId="0" applyAlignment="1" applyBorder="1" applyFont="1">
      <alignment shrinkToFit="0" vertical="bottom" wrapText="0"/>
    </xf>
    <xf borderId="4" fillId="0" fontId="24" numFmtId="164" xfId="0" applyAlignment="1" applyBorder="1" applyFont="1" applyNumberFormat="1">
      <alignment shrinkToFit="0" vertical="bottom" wrapText="0"/>
    </xf>
    <xf borderId="4" fillId="0" fontId="5" numFmtId="4" xfId="0" applyAlignment="1" applyBorder="1" applyFont="1" applyNumberFormat="1">
      <alignment readingOrder="0"/>
    </xf>
    <xf borderId="4" fillId="0" fontId="17" numFmtId="4" xfId="0" applyAlignment="1" applyBorder="1" applyFont="1" applyNumberFormat="1">
      <alignment readingOrder="0"/>
    </xf>
    <xf borderId="14" fillId="0" fontId="17" numFmtId="4" xfId="0" applyAlignment="1" applyBorder="1" applyFont="1" applyNumberFormat="1">
      <alignment readingOrder="0"/>
    </xf>
    <xf borderId="4" fillId="0" fontId="5" numFmtId="0" xfId="0" applyAlignment="1" applyBorder="1" applyFont="1">
      <alignment readingOrder="0"/>
    </xf>
    <xf borderId="14" fillId="0" fontId="5" numFmtId="0" xfId="0" applyAlignment="1" applyBorder="1" applyFont="1">
      <alignment readingOrder="0"/>
    </xf>
    <xf borderId="4" fillId="0" fontId="5" numFmtId="164" xfId="0" applyAlignment="1" applyBorder="1" applyFont="1" applyNumberFormat="1">
      <alignment readingOrder="0"/>
    </xf>
    <xf borderId="14" fillId="0" fontId="5" numFmtId="164" xfId="0" applyAlignment="1" applyBorder="1" applyFont="1" applyNumberFormat="1">
      <alignment readingOrder="0"/>
    </xf>
    <xf borderId="0" fillId="0" fontId="34" numFmtId="0" xfId="0" applyAlignment="1" applyFont="1">
      <alignment shrinkToFit="0" vertical="bottom" wrapText="0"/>
    </xf>
    <xf borderId="3" fillId="0" fontId="24" numFmtId="0" xfId="0" applyAlignment="1" applyBorder="1" applyFont="1">
      <alignment shrinkToFit="0" vertical="bottom" wrapText="0"/>
    </xf>
    <xf borderId="0" fillId="0" fontId="17" numFmtId="0" xfId="0" applyAlignment="1" applyFont="1">
      <alignment readingOrder="0" shrinkToFit="0" vertical="top" wrapText="1"/>
    </xf>
    <xf borderId="4" fillId="0" fontId="24" numFmtId="3" xfId="0" applyAlignment="1" applyBorder="1" applyFont="1" applyNumberFormat="1">
      <alignment readingOrder="0" shrinkToFit="0" vertical="bottom" wrapText="0"/>
    </xf>
    <xf borderId="25" fillId="0" fontId="5" numFmtId="164" xfId="0" applyBorder="1" applyFont="1" applyNumberFormat="1"/>
    <xf borderId="26" fillId="0" fontId="5" numFmtId="164" xfId="0" applyAlignment="1" applyBorder="1" applyFont="1" applyNumberFormat="1">
      <alignment readingOrder="0"/>
    </xf>
    <xf borderId="6" fillId="3" fontId="21" numFmtId="0" xfId="0" applyAlignment="1" applyBorder="1" applyFont="1">
      <alignment horizontal="center" readingOrder="0" vertical="top"/>
    </xf>
    <xf borderId="9" fillId="3" fontId="21" numFmtId="0" xfId="0" applyAlignment="1" applyBorder="1" applyFont="1">
      <alignment horizontal="center" readingOrder="0" vertical="top"/>
    </xf>
    <xf borderId="14" fillId="0" fontId="13" numFmtId="0" xfId="0" applyAlignment="1" applyBorder="1" applyFont="1">
      <alignment horizontal="center" readingOrder="0" vertical="top"/>
    </xf>
    <xf borderId="0" fillId="0" fontId="17" numFmtId="0" xfId="0" applyAlignment="1" applyFont="1">
      <alignment readingOrder="0"/>
    </xf>
    <xf borderId="11" fillId="0" fontId="13" numFmtId="0" xfId="0" applyAlignment="1" applyBorder="1" applyFont="1">
      <alignment readingOrder="0" vertical="top"/>
    </xf>
    <xf borderId="4" fillId="0" fontId="17" numFmtId="10" xfId="0" applyAlignment="1" applyBorder="1" applyFont="1" applyNumberFormat="1">
      <alignment readingOrder="0" vertical="top"/>
    </xf>
    <xf borderId="4" fillId="0" fontId="5" numFmtId="10" xfId="0" applyAlignment="1" applyBorder="1" applyFont="1" applyNumberFormat="1">
      <alignment readingOrder="0" vertical="top"/>
    </xf>
    <xf borderId="4" fillId="0" fontId="5" numFmtId="10" xfId="0" applyAlignment="1" applyBorder="1" applyFont="1" applyNumberFormat="1">
      <alignment vertical="top"/>
    </xf>
    <xf borderId="14" fillId="0" fontId="5" numFmtId="10" xfId="0" applyAlignment="1" applyBorder="1" applyFont="1" applyNumberFormat="1">
      <alignment vertical="top"/>
    </xf>
    <xf borderId="14" fillId="0" fontId="5" numFmtId="10" xfId="0" applyAlignment="1" applyBorder="1" applyFont="1" applyNumberFormat="1">
      <alignment readingOrder="0" vertical="top"/>
    </xf>
    <xf borderId="4" fillId="0" fontId="17" numFmtId="165" xfId="0" applyAlignment="1" applyBorder="1" applyFont="1" applyNumberFormat="1">
      <alignment readingOrder="0" vertical="top"/>
    </xf>
    <xf borderId="4" fillId="0" fontId="5" numFmtId="165" xfId="0" applyAlignment="1" applyBorder="1" applyFont="1" applyNumberFormat="1">
      <alignment readingOrder="0" vertical="top"/>
    </xf>
    <xf borderId="14" fillId="0" fontId="5" numFmtId="165" xfId="0" applyAlignment="1" applyBorder="1" applyFont="1" applyNumberFormat="1">
      <alignment readingOrder="0" vertical="top"/>
    </xf>
    <xf borderId="4" fillId="0" fontId="17" numFmtId="4" xfId="0" applyAlignment="1" applyBorder="1" applyFont="1" applyNumberFormat="1">
      <alignment readingOrder="0" vertical="top"/>
    </xf>
    <xf borderId="14" fillId="0" fontId="5" numFmtId="0" xfId="0" applyAlignment="1" applyBorder="1" applyFont="1">
      <alignment readingOrder="0" vertical="top"/>
    </xf>
    <xf borderId="4" fillId="0" fontId="5" numFmtId="4" xfId="0" applyAlignment="1" applyBorder="1" applyFont="1" applyNumberFormat="1">
      <alignment vertical="top"/>
    </xf>
    <xf borderId="4" fillId="0" fontId="5" numFmtId="2" xfId="0" applyAlignment="1" applyBorder="1" applyFont="1" applyNumberFormat="1">
      <alignment readingOrder="0" vertical="top"/>
    </xf>
    <xf borderId="0" fillId="0" fontId="5" numFmtId="164" xfId="0" applyFont="1" applyNumberFormat="1"/>
    <xf borderId="0" fillId="0" fontId="10" numFmtId="0" xfId="0" applyAlignment="1" applyFont="1">
      <alignment horizontal="center" readingOrder="0" shrinkToFit="0" vertical="bottom" wrapText="0"/>
    </xf>
    <xf borderId="0" fillId="0" fontId="10" numFmtId="0" xfId="0" applyAlignment="1" applyFont="1">
      <alignment horizontal="center" shrinkToFit="0" vertical="bottom" wrapText="0"/>
    </xf>
    <xf borderId="0" fillId="0" fontId="10" numFmtId="0" xfId="0" applyAlignment="1" applyFont="1">
      <alignment shrinkToFit="0" vertical="bottom" wrapText="0"/>
    </xf>
    <xf borderId="2" fillId="0" fontId="26" numFmtId="0" xfId="0" applyAlignment="1" applyBorder="1" applyFont="1">
      <alignment horizontal="center" readingOrder="0" shrinkToFit="0" vertical="bottom" wrapText="0"/>
    </xf>
    <xf borderId="4" fillId="0" fontId="24" numFmtId="10" xfId="0" applyAlignment="1" applyBorder="1" applyFont="1" applyNumberFormat="1">
      <alignment horizontal="right" readingOrder="0" shrinkToFit="0" vertical="bottom" wrapText="0"/>
    </xf>
    <xf borderId="4" fillId="0" fontId="24" numFmtId="165" xfId="0" applyAlignment="1" applyBorder="1" applyFont="1" applyNumberFormat="1">
      <alignment horizontal="right" readingOrder="0" shrinkToFit="0" vertical="bottom" wrapText="0"/>
    </xf>
    <xf borderId="4" fillId="0" fontId="24" numFmtId="4" xfId="0" applyAlignment="1" applyBorder="1" applyFont="1" applyNumberFormat="1">
      <alignment horizontal="right" readingOrder="0" shrinkToFit="0" vertical="bottom" wrapText="0"/>
    </xf>
    <xf borderId="3" fillId="0" fontId="24" numFmtId="4" xfId="0" applyAlignment="1" applyBorder="1" applyFont="1" applyNumberFormat="1">
      <alignment horizontal="right" readingOrder="0" shrinkToFit="0" vertical="bottom" wrapText="0"/>
    </xf>
    <xf borderId="4" fillId="0" fontId="24" numFmtId="165" xfId="0" applyAlignment="1" applyBorder="1" applyFont="1" applyNumberFormat="1">
      <alignment horizontal="right" shrinkToFit="0" vertical="bottom" wrapText="0"/>
    </xf>
    <xf borderId="0" fillId="3" fontId="35" numFmtId="0" xfId="0" applyAlignment="1" applyFont="1">
      <alignment horizontal="center" readingOrder="0"/>
    </xf>
    <xf borderId="0" fillId="0" fontId="36" numFmtId="0" xfId="0" applyAlignment="1" applyFont="1">
      <alignment horizontal="center" readingOrder="0"/>
    </xf>
    <xf borderId="0" fillId="6" fontId="17" numFmtId="0" xfId="0" applyAlignment="1" applyFill="1" applyFont="1">
      <alignment readingOrder="0"/>
    </xf>
    <xf borderId="0" fillId="7" fontId="5" numFmtId="0" xfId="0" applyAlignment="1" applyFill="1" applyFont="1">
      <alignment readingOrder="0"/>
    </xf>
    <xf borderId="0" fillId="8" fontId="5" numFmtId="0" xfId="0" applyAlignment="1" applyFill="1" applyFont="1">
      <alignment readingOrder="0"/>
    </xf>
    <xf borderId="0" fillId="0" fontId="36" numFmtId="0" xfId="0" applyAlignment="1" applyFont="1">
      <alignment horizontal="center" readingOrder="0" vertical="center"/>
    </xf>
    <xf borderId="0" fillId="6" fontId="5" numFmtId="0" xfId="0" applyAlignment="1" applyFont="1">
      <alignment readingOrder="0" shrinkToFit="0" vertical="top" wrapText="1"/>
    </xf>
    <xf borderId="0" fillId="7" fontId="5" numFmtId="0" xfId="0" applyAlignment="1" applyFont="1">
      <alignment readingOrder="0" shrinkToFit="0" vertical="top" wrapText="1"/>
    </xf>
    <xf borderId="0" fillId="8" fontId="5" numFmtId="0" xfId="0" applyAlignment="1" applyFont="1">
      <alignment readingOrder="0" shrinkToFit="0" vertical="top" wrapText="1"/>
    </xf>
    <xf borderId="0" fillId="0" fontId="18" numFmtId="0" xfId="0" applyAlignment="1" applyFont="1">
      <alignment readingOrder="0"/>
    </xf>
    <xf borderId="0" fillId="0" fontId="16" numFmtId="0" xfId="0" applyFont="1"/>
    <xf borderId="0" fillId="0" fontId="5" numFmtId="0" xfId="0" applyAlignment="1" applyFont="1">
      <alignment readingOrder="0" shrinkToFit="0" vertical="center" wrapText="1"/>
    </xf>
    <xf borderId="0" fillId="0" fontId="5" numFmtId="0" xfId="0" applyAlignment="1" applyFont="1">
      <alignment vertical="top"/>
    </xf>
    <xf borderId="0" fillId="0" fontId="17" numFmtId="0" xfId="0" applyAlignment="1" applyFont="1">
      <alignment horizontal="center" readingOrder="0"/>
    </xf>
    <xf borderId="0" fillId="0" fontId="37" numFmtId="0" xfId="0" applyAlignment="1" applyFont="1">
      <alignment horizontal="left" readingOrder="0" shrinkToFit="0" wrapText="1"/>
    </xf>
    <xf borderId="0" fillId="0" fontId="38"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Cash &amp; Due from Banks</a:t>
            </a:r>
          </a:p>
        </c:rich>
      </c:tx>
      <c:overlay val="0"/>
    </c:title>
    <c:plotArea>
      <c:layout/>
      <c:lineChart>
        <c:ser>
          <c:idx val="0"/>
          <c:order val="0"/>
          <c:tx>
            <c:v>Federal Savings</c:v>
          </c:tx>
          <c:spPr>
            <a:ln cmpd="sng">
              <a:solidFill>
                <a:srgbClr val="4285F4"/>
              </a:solidFill>
            </a:ln>
          </c:spPr>
          <c:marker>
            <c:symbol val="none"/>
          </c:marker>
          <c:cat>
            <c:strRef>
              <c:f>'II. Balance Sheets'!$B$55:$F$55</c:f>
            </c:strRef>
          </c:cat>
          <c:val>
            <c:numRef>
              <c:f>'II. Balance Sheets'!$B$56:$F$56</c:f>
              <c:numCache/>
            </c:numRef>
          </c:val>
          <c:smooth val="0"/>
        </c:ser>
        <c:ser>
          <c:idx val="1"/>
          <c:order val="1"/>
          <c:tx>
            <c:v>First Federal Bank Of Louisiana</c:v>
          </c:tx>
          <c:spPr>
            <a:ln cmpd="sng">
              <a:solidFill>
                <a:srgbClr val="EA4335"/>
              </a:solidFill>
            </a:ln>
          </c:spPr>
          <c:marker>
            <c:symbol val="none"/>
          </c:marker>
          <c:cat>
            <c:strRef>
              <c:f>'II. Balance Sheets'!$B$55:$F$55</c:f>
            </c:strRef>
          </c:cat>
          <c:val>
            <c:numRef>
              <c:f>'II. Balance Sheets'!$H$56:$L$56</c:f>
              <c:numCache/>
            </c:numRef>
          </c:val>
          <c:smooth val="0"/>
        </c:ser>
        <c:ser>
          <c:idx val="2"/>
          <c:order val="2"/>
          <c:tx>
            <c:v>Fidelity Bank</c:v>
          </c:tx>
          <c:spPr>
            <a:ln cmpd="sng">
              <a:solidFill>
                <a:srgbClr val="FBBC04"/>
              </a:solidFill>
            </a:ln>
          </c:spPr>
          <c:marker>
            <c:symbol val="none"/>
          </c:marker>
          <c:cat>
            <c:strRef>
              <c:f>'II. Balance Sheets'!$B$55:$F$55</c:f>
            </c:strRef>
          </c:cat>
          <c:val>
            <c:numRef>
              <c:f>'II. Balance Sheets'!$N$56:$R$56</c:f>
              <c:numCache/>
            </c:numRef>
          </c:val>
          <c:smooth val="0"/>
        </c:ser>
        <c:axId val="621913067"/>
        <c:axId val="293201771"/>
      </c:lineChart>
      <c:catAx>
        <c:axId val="6219130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93201771"/>
      </c:catAx>
      <c:valAx>
        <c:axId val="293201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1913067"/>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Net loans		</a:t>
            </a:r>
          </a:p>
        </c:rich>
      </c:tx>
      <c:overlay val="0"/>
    </c:title>
    <c:plotArea>
      <c:layout/>
      <c:lineChart>
        <c:ser>
          <c:idx val="0"/>
          <c:order val="0"/>
          <c:tx>
            <c:v>Federal Savings</c:v>
          </c:tx>
          <c:spPr>
            <a:ln cmpd="sng">
              <a:solidFill>
                <a:srgbClr val="4285F4"/>
              </a:solidFill>
            </a:ln>
          </c:spPr>
          <c:marker>
            <c:symbol val="none"/>
          </c:marker>
          <c:cat>
            <c:strRef>
              <c:f>'II. Balance Sheets'!$B$228:$F$228</c:f>
            </c:strRef>
          </c:cat>
          <c:val>
            <c:numRef>
              <c:f>'II. Balance Sheets'!$B$229:$F$229</c:f>
              <c:numCache/>
            </c:numRef>
          </c:val>
          <c:smooth val="0"/>
        </c:ser>
        <c:ser>
          <c:idx val="1"/>
          <c:order val="1"/>
          <c:tx>
            <c:v>First Federal Bank Of Louisiana</c:v>
          </c:tx>
          <c:spPr>
            <a:ln cmpd="sng">
              <a:solidFill>
                <a:srgbClr val="EA4335"/>
              </a:solidFill>
            </a:ln>
          </c:spPr>
          <c:marker>
            <c:symbol val="none"/>
          </c:marker>
          <c:cat>
            <c:strRef>
              <c:f>'II. Balance Sheets'!$B$228:$F$228</c:f>
            </c:strRef>
          </c:cat>
          <c:val>
            <c:numRef>
              <c:f>'II. Balance Sheets'!$H$229:$L$229</c:f>
              <c:numCache/>
            </c:numRef>
          </c:val>
          <c:smooth val="0"/>
        </c:ser>
        <c:ser>
          <c:idx val="2"/>
          <c:order val="2"/>
          <c:tx>
            <c:v>Fidelity Bank</c:v>
          </c:tx>
          <c:spPr>
            <a:ln cmpd="sng">
              <a:solidFill>
                <a:srgbClr val="FBBC04"/>
              </a:solidFill>
            </a:ln>
          </c:spPr>
          <c:marker>
            <c:symbol val="none"/>
          </c:marker>
          <c:cat>
            <c:strRef>
              <c:f>'II. Balance Sheets'!$B$228:$F$228</c:f>
            </c:strRef>
          </c:cat>
          <c:val>
            <c:numRef>
              <c:f>'II. Balance Sheets'!$N$229:$R$229</c:f>
              <c:numCache/>
            </c:numRef>
          </c:val>
          <c:smooth val="0"/>
        </c:ser>
        <c:axId val="1436860207"/>
        <c:axId val="592258930"/>
      </c:lineChart>
      <c:catAx>
        <c:axId val="14368602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2258930"/>
      </c:catAx>
      <c:valAx>
        <c:axId val="5922589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6860207"/>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Fixed assets (Premises &amp; Equipment)		</a:t>
            </a:r>
          </a:p>
        </c:rich>
      </c:tx>
      <c:overlay val="0"/>
    </c:title>
    <c:plotArea>
      <c:layout/>
      <c:lineChart>
        <c:ser>
          <c:idx val="0"/>
          <c:order val="0"/>
          <c:tx>
            <c:v>Federal Savings</c:v>
          </c:tx>
          <c:spPr>
            <a:ln cmpd="sng">
              <a:solidFill>
                <a:srgbClr val="4285F4"/>
              </a:solidFill>
            </a:ln>
          </c:spPr>
          <c:marker>
            <c:symbol val="none"/>
          </c:marker>
          <c:cat>
            <c:strRef>
              <c:f>'II. Balance Sheets'!$B$248:$F$248</c:f>
            </c:strRef>
          </c:cat>
          <c:val>
            <c:numRef>
              <c:f>'II. Balance Sheets'!$B$249:$F$249</c:f>
              <c:numCache/>
            </c:numRef>
          </c:val>
          <c:smooth val="0"/>
        </c:ser>
        <c:ser>
          <c:idx val="1"/>
          <c:order val="1"/>
          <c:tx>
            <c:v>First Federal Bank Of Louisiana</c:v>
          </c:tx>
          <c:spPr>
            <a:ln cmpd="sng">
              <a:solidFill>
                <a:srgbClr val="EA4335"/>
              </a:solidFill>
            </a:ln>
          </c:spPr>
          <c:marker>
            <c:symbol val="none"/>
          </c:marker>
          <c:cat>
            <c:strRef>
              <c:f>'II. Balance Sheets'!$B$248:$F$248</c:f>
            </c:strRef>
          </c:cat>
          <c:val>
            <c:numRef>
              <c:f>'II. Balance Sheets'!$H$249:$L$249</c:f>
              <c:numCache/>
            </c:numRef>
          </c:val>
          <c:smooth val="0"/>
        </c:ser>
        <c:ser>
          <c:idx val="2"/>
          <c:order val="2"/>
          <c:tx>
            <c:v>Fidelity Bank</c:v>
          </c:tx>
          <c:spPr>
            <a:ln cmpd="sng">
              <a:solidFill>
                <a:srgbClr val="FBBC04"/>
              </a:solidFill>
            </a:ln>
          </c:spPr>
          <c:marker>
            <c:symbol val="none"/>
          </c:marker>
          <c:cat>
            <c:strRef>
              <c:f>'II. Balance Sheets'!$B$248:$F$248</c:f>
            </c:strRef>
          </c:cat>
          <c:val>
            <c:numRef>
              <c:f>'II. Balance Sheets'!$N$249:$R$249</c:f>
              <c:numCache/>
            </c:numRef>
          </c:val>
          <c:smooth val="0"/>
        </c:ser>
        <c:axId val="390688273"/>
        <c:axId val="968888035"/>
      </c:lineChart>
      <c:catAx>
        <c:axId val="3906882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68888035"/>
      </c:catAx>
      <c:valAx>
        <c:axId val="9688880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0688273"/>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Assets		</a:t>
            </a:r>
          </a:p>
        </c:rich>
      </c:tx>
      <c:overlay val="0"/>
    </c:title>
    <c:plotArea>
      <c:layout/>
      <c:lineChart>
        <c:ser>
          <c:idx val="0"/>
          <c:order val="0"/>
          <c:tx>
            <c:v>Federal Savings</c:v>
          </c:tx>
          <c:spPr>
            <a:ln cmpd="sng">
              <a:solidFill>
                <a:srgbClr val="4285F4"/>
              </a:solidFill>
            </a:ln>
          </c:spPr>
          <c:marker>
            <c:symbol val="none"/>
          </c:marker>
          <c:cat>
            <c:strRef>
              <c:f>'II. Balance Sheets'!$B$269:$F$269</c:f>
            </c:strRef>
          </c:cat>
          <c:val>
            <c:numRef>
              <c:f>'II. Balance Sheets'!$B$270:$F$270</c:f>
              <c:numCache/>
            </c:numRef>
          </c:val>
          <c:smooth val="0"/>
        </c:ser>
        <c:ser>
          <c:idx val="1"/>
          <c:order val="1"/>
          <c:tx>
            <c:v>First Federal Bank Of Louisiana</c:v>
          </c:tx>
          <c:spPr>
            <a:ln cmpd="sng">
              <a:solidFill>
                <a:srgbClr val="EA4335"/>
              </a:solidFill>
            </a:ln>
          </c:spPr>
          <c:marker>
            <c:symbol val="none"/>
          </c:marker>
          <c:cat>
            <c:strRef>
              <c:f>'II. Balance Sheets'!$B$269:$F$269</c:f>
            </c:strRef>
          </c:cat>
          <c:val>
            <c:numRef>
              <c:f>'II. Balance Sheets'!$H$270:$L$270</c:f>
              <c:numCache/>
            </c:numRef>
          </c:val>
          <c:smooth val="0"/>
        </c:ser>
        <c:ser>
          <c:idx val="2"/>
          <c:order val="2"/>
          <c:tx>
            <c:v>Fidelity Bank</c:v>
          </c:tx>
          <c:spPr>
            <a:ln cmpd="sng">
              <a:solidFill>
                <a:srgbClr val="FBBC04"/>
              </a:solidFill>
            </a:ln>
          </c:spPr>
          <c:marker>
            <c:symbol val="none"/>
          </c:marker>
          <c:cat>
            <c:strRef>
              <c:f>'II. Balance Sheets'!$B$269:$F$269</c:f>
            </c:strRef>
          </c:cat>
          <c:val>
            <c:numRef>
              <c:f>'II. Balance Sheets'!$N$270:$R$270</c:f>
              <c:numCache/>
            </c:numRef>
          </c:val>
          <c:smooth val="0"/>
        </c:ser>
        <c:axId val="471418452"/>
        <c:axId val="222196017"/>
      </c:lineChart>
      <c:catAx>
        <c:axId val="4714184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22196017"/>
      </c:catAx>
      <c:valAx>
        <c:axId val="2221960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1418452"/>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Non-interest bearing deposits		</a:t>
            </a:r>
          </a:p>
        </c:rich>
      </c:tx>
      <c:overlay val="0"/>
    </c:title>
    <c:plotArea>
      <c:layout/>
      <c:lineChart>
        <c:ser>
          <c:idx val="0"/>
          <c:order val="0"/>
          <c:tx>
            <c:v>Federal Savings</c:v>
          </c:tx>
          <c:spPr>
            <a:ln cmpd="sng">
              <a:solidFill>
                <a:srgbClr val="4285F4"/>
              </a:solidFill>
            </a:ln>
          </c:spPr>
          <c:marker>
            <c:symbol val="none"/>
          </c:marker>
          <c:cat>
            <c:strRef>
              <c:f>'II. Balance Sheets'!$B$288:$F$288</c:f>
            </c:strRef>
          </c:cat>
          <c:val>
            <c:numRef>
              <c:f>'II. Balance Sheets'!$B$289:$F$289</c:f>
              <c:numCache/>
            </c:numRef>
          </c:val>
          <c:smooth val="0"/>
        </c:ser>
        <c:ser>
          <c:idx val="1"/>
          <c:order val="1"/>
          <c:tx>
            <c:v>First Federal Bank Of Louisiana</c:v>
          </c:tx>
          <c:spPr>
            <a:ln cmpd="sng">
              <a:solidFill>
                <a:srgbClr val="EA4335"/>
              </a:solidFill>
            </a:ln>
          </c:spPr>
          <c:marker>
            <c:symbol val="none"/>
          </c:marker>
          <c:cat>
            <c:strRef>
              <c:f>'II. Balance Sheets'!$B$288:$F$288</c:f>
            </c:strRef>
          </c:cat>
          <c:val>
            <c:numRef>
              <c:f>'II. Balance Sheets'!$H$289:$L$289</c:f>
              <c:numCache/>
            </c:numRef>
          </c:val>
          <c:smooth val="0"/>
        </c:ser>
        <c:ser>
          <c:idx val="2"/>
          <c:order val="2"/>
          <c:tx>
            <c:v>Fidelity Bank</c:v>
          </c:tx>
          <c:spPr>
            <a:ln cmpd="sng">
              <a:solidFill>
                <a:srgbClr val="FBBC04"/>
              </a:solidFill>
            </a:ln>
          </c:spPr>
          <c:marker>
            <c:symbol val="none"/>
          </c:marker>
          <c:cat>
            <c:strRef>
              <c:f>'II. Balance Sheets'!$B$288:$F$288</c:f>
            </c:strRef>
          </c:cat>
          <c:val>
            <c:numRef>
              <c:f>'II. Balance Sheets'!$N$289:$R$289</c:f>
              <c:numCache/>
            </c:numRef>
          </c:val>
          <c:smooth val="0"/>
        </c:ser>
        <c:axId val="1800424179"/>
        <c:axId val="183469447"/>
      </c:lineChart>
      <c:catAx>
        <c:axId val="18004241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469447"/>
      </c:catAx>
      <c:valAx>
        <c:axId val="1834694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0424179"/>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Interest bearing deposits		</a:t>
            </a:r>
          </a:p>
        </c:rich>
      </c:tx>
      <c:overlay val="0"/>
    </c:title>
    <c:plotArea>
      <c:layout/>
      <c:lineChart>
        <c:ser>
          <c:idx val="0"/>
          <c:order val="0"/>
          <c:tx>
            <c:v>Federal Savings</c:v>
          </c:tx>
          <c:spPr>
            <a:ln cmpd="sng">
              <a:solidFill>
                <a:srgbClr val="4285F4"/>
              </a:solidFill>
            </a:ln>
          </c:spPr>
          <c:marker>
            <c:symbol val="none"/>
          </c:marker>
          <c:cat>
            <c:strRef>
              <c:f>'II. Balance Sheets'!$B$307:$F$307</c:f>
            </c:strRef>
          </c:cat>
          <c:val>
            <c:numRef>
              <c:f>'II. Balance Sheets'!$B$308:$F$308</c:f>
              <c:numCache/>
            </c:numRef>
          </c:val>
          <c:smooth val="0"/>
        </c:ser>
        <c:ser>
          <c:idx val="1"/>
          <c:order val="1"/>
          <c:tx>
            <c:v>First Federal Bank Of Louisiana</c:v>
          </c:tx>
          <c:spPr>
            <a:ln cmpd="sng">
              <a:solidFill>
                <a:srgbClr val="EA4335"/>
              </a:solidFill>
            </a:ln>
          </c:spPr>
          <c:marker>
            <c:symbol val="none"/>
          </c:marker>
          <c:cat>
            <c:strRef>
              <c:f>'II. Balance Sheets'!$B$307:$F$307</c:f>
            </c:strRef>
          </c:cat>
          <c:val>
            <c:numRef>
              <c:f>'II. Balance Sheets'!$H$308:$L$308</c:f>
              <c:numCache/>
            </c:numRef>
          </c:val>
          <c:smooth val="0"/>
        </c:ser>
        <c:ser>
          <c:idx val="2"/>
          <c:order val="2"/>
          <c:spPr>
            <a:ln cmpd="sng">
              <a:solidFill>
                <a:srgbClr val="FBBC04"/>
              </a:solidFill>
            </a:ln>
          </c:spPr>
          <c:marker>
            <c:symbol val="none"/>
          </c:marker>
          <c:cat>
            <c:strRef>
              <c:f>'II. Balance Sheets'!$B$307:$F$307</c:f>
            </c:strRef>
          </c:cat>
          <c:val>
            <c:numRef>
              <c:f>'II. Balance Sheets'!$N$308:$R$308</c:f>
              <c:numCache/>
            </c:numRef>
          </c:val>
          <c:smooth val="0"/>
        </c:ser>
        <c:axId val="704295323"/>
        <c:axId val="1601932190"/>
      </c:lineChart>
      <c:catAx>
        <c:axId val="7042953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01932190"/>
      </c:catAx>
      <c:valAx>
        <c:axId val="16019321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4295323"/>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Deposits		</a:t>
            </a:r>
          </a:p>
        </c:rich>
      </c:tx>
      <c:overlay val="0"/>
    </c:title>
    <c:plotArea>
      <c:layout/>
      <c:lineChart>
        <c:ser>
          <c:idx val="0"/>
          <c:order val="0"/>
          <c:tx>
            <c:v>Federal Savings</c:v>
          </c:tx>
          <c:spPr>
            <a:ln cmpd="sng">
              <a:solidFill>
                <a:srgbClr val="4285F4"/>
              </a:solidFill>
            </a:ln>
          </c:spPr>
          <c:marker>
            <c:symbol val="none"/>
          </c:marker>
          <c:cat>
            <c:strRef>
              <c:f>'II. Balance Sheets'!$B$326:$F$326</c:f>
            </c:strRef>
          </c:cat>
          <c:val>
            <c:numRef>
              <c:f>'II. Balance Sheets'!$B$327:$F$327</c:f>
              <c:numCache/>
            </c:numRef>
          </c:val>
          <c:smooth val="0"/>
        </c:ser>
        <c:ser>
          <c:idx val="1"/>
          <c:order val="1"/>
          <c:tx>
            <c:v>First Federal Bank Of Louisiana</c:v>
          </c:tx>
          <c:spPr>
            <a:ln cmpd="sng">
              <a:solidFill>
                <a:srgbClr val="EA4335"/>
              </a:solidFill>
            </a:ln>
          </c:spPr>
          <c:marker>
            <c:symbol val="none"/>
          </c:marker>
          <c:cat>
            <c:strRef>
              <c:f>'II. Balance Sheets'!$B$326:$F$326</c:f>
            </c:strRef>
          </c:cat>
          <c:val>
            <c:numRef>
              <c:f>'II. Balance Sheets'!$H$327:$L$327</c:f>
              <c:numCache/>
            </c:numRef>
          </c:val>
          <c:smooth val="0"/>
        </c:ser>
        <c:ser>
          <c:idx val="2"/>
          <c:order val="2"/>
          <c:spPr>
            <a:ln cmpd="sng">
              <a:solidFill>
                <a:srgbClr val="FBBC04"/>
              </a:solidFill>
            </a:ln>
          </c:spPr>
          <c:marker>
            <c:symbol val="none"/>
          </c:marker>
          <c:cat>
            <c:strRef>
              <c:f>'II. Balance Sheets'!$B$326:$F$326</c:f>
            </c:strRef>
          </c:cat>
          <c:val>
            <c:numRef>
              <c:f>'II. Balance Sheets'!$N$327:$R$327</c:f>
              <c:numCache/>
            </c:numRef>
          </c:val>
          <c:smooth val="0"/>
        </c:ser>
        <c:axId val="99834691"/>
        <c:axId val="726322463"/>
      </c:lineChart>
      <c:catAx>
        <c:axId val="998346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6322463"/>
      </c:catAx>
      <c:valAx>
        <c:axId val="7263224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834691"/>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Borrowings (from other banks) ·		</a:t>
            </a:r>
          </a:p>
        </c:rich>
      </c:tx>
      <c:overlay val="0"/>
    </c:title>
    <c:plotArea>
      <c:layout/>
      <c:lineChart>
        <c:ser>
          <c:idx val="0"/>
          <c:order val="0"/>
          <c:tx>
            <c:v>Federal Savings</c:v>
          </c:tx>
          <c:spPr>
            <a:ln cmpd="sng">
              <a:solidFill>
                <a:srgbClr val="4285F4"/>
              </a:solidFill>
            </a:ln>
          </c:spPr>
          <c:marker>
            <c:symbol val="none"/>
          </c:marker>
          <c:cat>
            <c:strRef>
              <c:f>'II. Balance Sheets'!$B$346:$F$346</c:f>
            </c:strRef>
          </c:cat>
          <c:val>
            <c:numRef>
              <c:f>'II. Balance Sheets'!$B$347:$F$347</c:f>
              <c:numCache/>
            </c:numRef>
          </c:val>
          <c:smooth val="0"/>
        </c:ser>
        <c:ser>
          <c:idx val="1"/>
          <c:order val="1"/>
          <c:tx>
            <c:v>First Federal Bank Of Louisiana</c:v>
          </c:tx>
          <c:spPr>
            <a:ln cmpd="sng">
              <a:solidFill>
                <a:srgbClr val="EA4335"/>
              </a:solidFill>
            </a:ln>
          </c:spPr>
          <c:marker>
            <c:symbol val="none"/>
          </c:marker>
          <c:cat>
            <c:strRef>
              <c:f>'II. Balance Sheets'!$B$346:$F$346</c:f>
            </c:strRef>
          </c:cat>
          <c:val>
            <c:numRef>
              <c:f>'II. Balance Sheets'!$H$347:$L$347</c:f>
              <c:numCache/>
            </c:numRef>
          </c:val>
          <c:smooth val="0"/>
        </c:ser>
        <c:ser>
          <c:idx val="2"/>
          <c:order val="2"/>
          <c:spPr>
            <a:ln cmpd="sng">
              <a:solidFill>
                <a:srgbClr val="FBBC04"/>
              </a:solidFill>
            </a:ln>
          </c:spPr>
          <c:marker>
            <c:symbol val="none"/>
          </c:marker>
          <c:cat>
            <c:strRef>
              <c:f>'II. Balance Sheets'!$B$346:$F$346</c:f>
            </c:strRef>
          </c:cat>
          <c:val>
            <c:numRef>
              <c:f>'II. Balance Sheets'!$N$347:$R$347</c:f>
              <c:numCache/>
            </c:numRef>
          </c:val>
          <c:smooth val="0"/>
        </c:ser>
        <c:axId val="309150855"/>
        <c:axId val="951526740"/>
      </c:lineChart>
      <c:catAx>
        <c:axId val="3091508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1526740"/>
      </c:catAx>
      <c:valAx>
        <c:axId val="9515267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9150855"/>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Liabilities		</a:t>
            </a:r>
          </a:p>
        </c:rich>
      </c:tx>
      <c:overlay val="0"/>
    </c:title>
    <c:plotArea>
      <c:layout/>
      <c:lineChart>
        <c:ser>
          <c:idx val="0"/>
          <c:order val="0"/>
          <c:tx>
            <c:v>Federal Savings</c:v>
          </c:tx>
          <c:spPr>
            <a:ln cmpd="sng">
              <a:solidFill>
                <a:srgbClr val="4285F4"/>
              </a:solidFill>
            </a:ln>
          </c:spPr>
          <c:marker>
            <c:symbol val="none"/>
          </c:marker>
          <c:cat>
            <c:strRef>
              <c:f>'II. Balance Sheets'!$B$365:$F$365</c:f>
            </c:strRef>
          </c:cat>
          <c:val>
            <c:numRef>
              <c:f>'II. Balance Sheets'!$B$366:$F$366</c:f>
              <c:numCache/>
            </c:numRef>
          </c:val>
          <c:smooth val="0"/>
        </c:ser>
        <c:ser>
          <c:idx val="1"/>
          <c:order val="1"/>
          <c:tx>
            <c:v>First Federal Bank Of Louisiana</c:v>
          </c:tx>
          <c:spPr>
            <a:ln cmpd="sng">
              <a:solidFill>
                <a:srgbClr val="EA4335"/>
              </a:solidFill>
            </a:ln>
          </c:spPr>
          <c:marker>
            <c:symbol val="none"/>
          </c:marker>
          <c:cat>
            <c:strRef>
              <c:f>'II. Balance Sheets'!$B$365:$F$365</c:f>
            </c:strRef>
          </c:cat>
          <c:val>
            <c:numRef>
              <c:f>'II. Balance Sheets'!$H$366:$L$366</c:f>
              <c:numCache/>
            </c:numRef>
          </c:val>
          <c:smooth val="0"/>
        </c:ser>
        <c:ser>
          <c:idx val="2"/>
          <c:order val="2"/>
          <c:tx>
            <c:v>Fidelity Bank</c:v>
          </c:tx>
          <c:spPr>
            <a:ln cmpd="sng">
              <a:solidFill>
                <a:srgbClr val="FBBC04"/>
              </a:solidFill>
            </a:ln>
          </c:spPr>
          <c:marker>
            <c:symbol val="none"/>
          </c:marker>
          <c:cat>
            <c:strRef>
              <c:f>'II. Balance Sheets'!$B$365:$F$365</c:f>
            </c:strRef>
          </c:cat>
          <c:val>
            <c:numRef>
              <c:f>'II. Balance Sheets'!$N$366:$R$366</c:f>
              <c:numCache/>
            </c:numRef>
          </c:val>
          <c:smooth val="0"/>
        </c:ser>
        <c:axId val="1340916009"/>
        <c:axId val="1550578419"/>
      </c:lineChart>
      <c:catAx>
        <c:axId val="13409160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0578419"/>
      </c:catAx>
      <c:valAx>
        <c:axId val="15505784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0916009"/>
      </c:valAx>
    </c:plotArea>
    <c:legend>
      <c:legendPos val="r"/>
      <c:layout>
        <c:manualLayout>
          <c:xMode val="edge"/>
          <c:yMode val="edge"/>
          <c:x val="0.2736344461547398"/>
          <c:y val="0.16605029585798817"/>
        </c:manualLayout>
      </c:layout>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Common Stock		</a:t>
            </a:r>
          </a:p>
        </c:rich>
      </c:tx>
      <c:overlay val="0"/>
    </c:title>
    <c:plotArea>
      <c:layout/>
      <c:lineChart>
        <c:ser>
          <c:idx val="0"/>
          <c:order val="0"/>
          <c:tx>
            <c:v>Federal Savings</c:v>
          </c:tx>
          <c:spPr>
            <a:ln cmpd="sng">
              <a:solidFill>
                <a:srgbClr val="4285F4"/>
              </a:solidFill>
            </a:ln>
          </c:spPr>
          <c:marker>
            <c:symbol val="none"/>
          </c:marker>
          <c:cat>
            <c:strRef>
              <c:f>'II. Balance Sheets'!$B$383:$F$383</c:f>
            </c:strRef>
          </c:cat>
          <c:val>
            <c:numRef>
              <c:f>'II. Balance Sheets'!$B$384:$F$384</c:f>
              <c:numCache/>
            </c:numRef>
          </c:val>
          <c:smooth val="0"/>
        </c:ser>
        <c:ser>
          <c:idx val="1"/>
          <c:order val="1"/>
          <c:tx>
            <c:v>First Federal Bank Of Louisiana</c:v>
          </c:tx>
          <c:spPr>
            <a:ln cmpd="sng">
              <a:solidFill>
                <a:srgbClr val="EA4335"/>
              </a:solidFill>
            </a:ln>
          </c:spPr>
          <c:marker>
            <c:symbol val="none"/>
          </c:marker>
          <c:cat>
            <c:strRef>
              <c:f>'II. Balance Sheets'!$B$383:$F$383</c:f>
            </c:strRef>
          </c:cat>
          <c:val>
            <c:numRef>
              <c:f>'II. Balance Sheets'!$H$384:$L$384</c:f>
              <c:numCache/>
            </c:numRef>
          </c:val>
          <c:smooth val="0"/>
        </c:ser>
        <c:ser>
          <c:idx val="2"/>
          <c:order val="2"/>
          <c:tx>
            <c:v>Fidelity Bank</c:v>
          </c:tx>
          <c:spPr>
            <a:ln cmpd="sng">
              <a:solidFill>
                <a:srgbClr val="FBBC04"/>
              </a:solidFill>
            </a:ln>
          </c:spPr>
          <c:marker>
            <c:symbol val="none"/>
          </c:marker>
          <c:cat>
            <c:strRef>
              <c:f>'II. Balance Sheets'!$B$383:$F$383</c:f>
            </c:strRef>
          </c:cat>
          <c:val>
            <c:numRef>
              <c:f>'II. Balance Sheets'!$N$384:$R$384</c:f>
              <c:numCache/>
            </c:numRef>
          </c:val>
          <c:smooth val="0"/>
        </c:ser>
        <c:axId val="1143912833"/>
        <c:axId val="82990567"/>
      </c:lineChart>
      <c:catAx>
        <c:axId val="11439128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990567"/>
      </c:catAx>
      <c:valAx>
        <c:axId val="829905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3912833"/>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Surplus		</a:t>
            </a:r>
          </a:p>
        </c:rich>
      </c:tx>
      <c:overlay val="0"/>
    </c:title>
    <c:plotArea>
      <c:layout/>
      <c:lineChart>
        <c:ser>
          <c:idx val="0"/>
          <c:order val="0"/>
          <c:tx>
            <c:v>Federal Savings</c:v>
          </c:tx>
          <c:spPr>
            <a:ln cmpd="sng">
              <a:solidFill>
                <a:srgbClr val="4285F4"/>
              </a:solidFill>
            </a:ln>
          </c:spPr>
          <c:marker>
            <c:symbol val="none"/>
          </c:marker>
          <c:cat>
            <c:strRef>
              <c:f>'II. Balance Sheets'!$B$404:$F$404</c:f>
            </c:strRef>
          </c:cat>
          <c:val>
            <c:numRef>
              <c:f>'II. Balance Sheets'!$B$405:$F$405</c:f>
              <c:numCache/>
            </c:numRef>
          </c:val>
          <c:smooth val="0"/>
        </c:ser>
        <c:ser>
          <c:idx val="1"/>
          <c:order val="1"/>
          <c:tx>
            <c:v>First Federal Bank Of Louisiana</c:v>
          </c:tx>
          <c:spPr>
            <a:ln cmpd="sng">
              <a:solidFill>
                <a:srgbClr val="EA4335"/>
              </a:solidFill>
            </a:ln>
          </c:spPr>
          <c:marker>
            <c:symbol val="none"/>
          </c:marker>
          <c:cat>
            <c:strRef>
              <c:f>'II. Balance Sheets'!$B$404:$F$404</c:f>
            </c:strRef>
          </c:cat>
          <c:val>
            <c:numRef>
              <c:f>'II. Balance Sheets'!$H$405:$L$405</c:f>
              <c:numCache/>
            </c:numRef>
          </c:val>
          <c:smooth val="0"/>
        </c:ser>
        <c:ser>
          <c:idx val="2"/>
          <c:order val="2"/>
          <c:tx>
            <c:v>Fidelity Bank</c:v>
          </c:tx>
          <c:spPr>
            <a:ln cmpd="sng">
              <a:solidFill>
                <a:srgbClr val="FBBC04"/>
              </a:solidFill>
            </a:ln>
          </c:spPr>
          <c:marker>
            <c:symbol val="none"/>
          </c:marker>
          <c:cat>
            <c:strRef>
              <c:f>'II. Balance Sheets'!$B$404:$F$404</c:f>
            </c:strRef>
          </c:cat>
          <c:val>
            <c:numRef>
              <c:f>'II. Balance Sheets'!$N$405:$R$405</c:f>
              <c:numCache/>
            </c:numRef>
          </c:val>
          <c:smooth val="0"/>
        </c:ser>
        <c:axId val="269389021"/>
        <c:axId val="1949509802"/>
      </c:lineChart>
      <c:catAx>
        <c:axId val="2693890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49509802"/>
      </c:catAx>
      <c:valAx>
        <c:axId val="19495098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938902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Federal Funds Sold (Overnight Funds)</a:t>
            </a:r>
          </a:p>
        </c:rich>
      </c:tx>
      <c:overlay val="0"/>
    </c:title>
    <c:plotArea>
      <c:layout/>
      <c:lineChart>
        <c:ser>
          <c:idx val="0"/>
          <c:order val="0"/>
          <c:tx>
            <c:v>Federal Savings</c:v>
          </c:tx>
          <c:spPr>
            <a:ln cmpd="sng">
              <a:solidFill>
                <a:srgbClr val="4285F4"/>
              </a:solidFill>
            </a:ln>
          </c:spPr>
          <c:marker>
            <c:symbol val="none"/>
          </c:marker>
          <c:cat>
            <c:strRef>
              <c:f>'II. Balance Sheets'!$B$72:$F$72</c:f>
            </c:strRef>
          </c:cat>
          <c:val>
            <c:numRef>
              <c:f>'II. Balance Sheets'!$B$73:$F$73</c:f>
              <c:numCache/>
            </c:numRef>
          </c:val>
          <c:smooth val="0"/>
        </c:ser>
        <c:ser>
          <c:idx val="1"/>
          <c:order val="1"/>
          <c:tx>
            <c:v>First Federal Bank Of Louisiana</c:v>
          </c:tx>
          <c:spPr>
            <a:ln cmpd="sng">
              <a:solidFill>
                <a:srgbClr val="EA4335"/>
              </a:solidFill>
            </a:ln>
          </c:spPr>
          <c:marker>
            <c:symbol val="none"/>
          </c:marker>
          <c:cat>
            <c:strRef>
              <c:f>'II. Balance Sheets'!$B$72:$F$72</c:f>
            </c:strRef>
          </c:cat>
          <c:val>
            <c:numRef>
              <c:f>'II. Balance Sheets'!$H$73:$L$73</c:f>
              <c:numCache/>
            </c:numRef>
          </c:val>
          <c:smooth val="0"/>
        </c:ser>
        <c:ser>
          <c:idx val="2"/>
          <c:order val="2"/>
          <c:tx>
            <c:v>Fidelity Bank</c:v>
          </c:tx>
          <c:spPr>
            <a:ln cmpd="sng">
              <a:solidFill>
                <a:srgbClr val="FBBC04"/>
              </a:solidFill>
            </a:ln>
          </c:spPr>
          <c:marker>
            <c:symbol val="none"/>
          </c:marker>
          <c:cat>
            <c:strRef>
              <c:f>'II. Balance Sheets'!$B$72:$F$72</c:f>
            </c:strRef>
          </c:cat>
          <c:val>
            <c:numRef>
              <c:f>'II. Balance Sheets'!$N$73:$R$73</c:f>
              <c:numCache/>
            </c:numRef>
          </c:val>
          <c:smooth val="0"/>
        </c:ser>
        <c:axId val="702687502"/>
        <c:axId val="1563682134"/>
      </c:lineChart>
      <c:catAx>
        <c:axId val="7026875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63682134"/>
      </c:catAx>
      <c:valAx>
        <c:axId val="15636821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2687502"/>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Retained Earnings		</a:t>
            </a:r>
          </a:p>
        </c:rich>
      </c:tx>
      <c:overlay val="0"/>
    </c:title>
    <c:plotArea>
      <c:layout/>
      <c:lineChart>
        <c:ser>
          <c:idx val="0"/>
          <c:order val="0"/>
          <c:tx>
            <c:v>Federal Savings</c:v>
          </c:tx>
          <c:spPr>
            <a:ln cmpd="sng">
              <a:solidFill>
                <a:srgbClr val="4285F4"/>
              </a:solidFill>
            </a:ln>
          </c:spPr>
          <c:marker>
            <c:symbol val="none"/>
          </c:marker>
          <c:cat>
            <c:strRef>
              <c:f>'II. Balance Sheets'!$B$423:$F$423</c:f>
            </c:strRef>
          </c:cat>
          <c:val>
            <c:numRef>
              <c:f>'II. Balance Sheets'!$B$424:$F$424</c:f>
              <c:numCache/>
            </c:numRef>
          </c:val>
          <c:smooth val="0"/>
        </c:ser>
        <c:ser>
          <c:idx val="1"/>
          <c:order val="1"/>
          <c:tx>
            <c:v>First Federal Bank Of Louisiana</c:v>
          </c:tx>
          <c:spPr>
            <a:ln cmpd="sng">
              <a:solidFill>
                <a:srgbClr val="EA4335"/>
              </a:solidFill>
            </a:ln>
          </c:spPr>
          <c:marker>
            <c:symbol val="none"/>
          </c:marker>
          <c:cat>
            <c:strRef>
              <c:f>'II. Balance Sheets'!$B$423:$F$423</c:f>
            </c:strRef>
          </c:cat>
          <c:val>
            <c:numRef>
              <c:f>'II. Balance Sheets'!$H$424:$L$424</c:f>
              <c:numCache/>
            </c:numRef>
          </c:val>
          <c:smooth val="0"/>
        </c:ser>
        <c:ser>
          <c:idx val="2"/>
          <c:order val="2"/>
          <c:tx>
            <c:v>Fidelity Bank</c:v>
          </c:tx>
          <c:spPr>
            <a:ln cmpd="sng">
              <a:solidFill>
                <a:srgbClr val="FBBC04"/>
              </a:solidFill>
            </a:ln>
          </c:spPr>
          <c:marker>
            <c:symbol val="none"/>
          </c:marker>
          <c:cat>
            <c:strRef>
              <c:f>'II. Balance Sheets'!$B$423:$F$423</c:f>
            </c:strRef>
          </c:cat>
          <c:val>
            <c:numRef>
              <c:f>'II. Balance Sheets'!$N$424:$R$424</c:f>
              <c:numCache/>
            </c:numRef>
          </c:val>
          <c:smooth val="0"/>
        </c:ser>
        <c:axId val="237314830"/>
        <c:axId val="1714032241"/>
      </c:lineChart>
      <c:catAx>
        <c:axId val="2373148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4032241"/>
      </c:catAx>
      <c:valAx>
        <c:axId val="17140322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7314830"/>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Dividends Paid		</a:t>
            </a:r>
          </a:p>
        </c:rich>
      </c:tx>
      <c:overlay val="0"/>
    </c:title>
    <c:plotArea>
      <c:layout/>
      <c:lineChart>
        <c:ser>
          <c:idx val="0"/>
          <c:order val="0"/>
          <c:tx>
            <c:v>Federal Savings</c:v>
          </c:tx>
          <c:spPr>
            <a:ln cmpd="sng">
              <a:solidFill>
                <a:srgbClr val="4285F4"/>
              </a:solidFill>
            </a:ln>
          </c:spPr>
          <c:marker>
            <c:symbol val="none"/>
          </c:marker>
          <c:cat>
            <c:strRef>
              <c:f>'II. Balance Sheets'!$B$443:$F$443</c:f>
            </c:strRef>
          </c:cat>
          <c:val>
            <c:numRef>
              <c:f>'II. Balance Sheets'!$B$444:$F$444</c:f>
              <c:numCache/>
            </c:numRef>
          </c:val>
          <c:smooth val="0"/>
        </c:ser>
        <c:ser>
          <c:idx val="1"/>
          <c:order val="1"/>
          <c:tx>
            <c:v>First Federal Bank Of Louisiana</c:v>
          </c:tx>
          <c:spPr>
            <a:ln cmpd="sng">
              <a:solidFill>
                <a:srgbClr val="EA4335"/>
              </a:solidFill>
            </a:ln>
          </c:spPr>
          <c:marker>
            <c:symbol val="none"/>
          </c:marker>
          <c:cat>
            <c:strRef>
              <c:f>'II. Balance Sheets'!$B$443:$F$443</c:f>
            </c:strRef>
          </c:cat>
          <c:val>
            <c:numRef>
              <c:f>'II. Balance Sheets'!$H$444:$L$444</c:f>
              <c:numCache/>
            </c:numRef>
          </c:val>
          <c:smooth val="0"/>
        </c:ser>
        <c:ser>
          <c:idx val="2"/>
          <c:order val="2"/>
          <c:tx>
            <c:v>Fidelity Bank</c:v>
          </c:tx>
          <c:spPr>
            <a:ln cmpd="sng">
              <a:solidFill>
                <a:srgbClr val="FBBC04"/>
              </a:solidFill>
            </a:ln>
          </c:spPr>
          <c:marker>
            <c:symbol val="none"/>
          </c:marker>
          <c:cat>
            <c:strRef>
              <c:f>'II. Balance Sheets'!$B$443:$F$443</c:f>
            </c:strRef>
          </c:cat>
          <c:val>
            <c:numRef>
              <c:f>'II. Balance Sheets'!$N$444:$R$444</c:f>
              <c:numCache/>
            </c:numRef>
          </c:val>
          <c:smooth val="0"/>
        </c:ser>
        <c:axId val="669238737"/>
        <c:axId val="1675881576"/>
      </c:lineChart>
      <c:catAx>
        <c:axId val="6692387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5881576"/>
      </c:catAx>
      <c:valAx>
        <c:axId val="16758815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9238737"/>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Stockholder Equity		</a:t>
            </a:r>
          </a:p>
        </c:rich>
      </c:tx>
      <c:overlay val="0"/>
    </c:title>
    <c:plotArea>
      <c:layout/>
      <c:lineChart>
        <c:ser>
          <c:idx val="0"/>
          <c:order val="0"/>
          <c:tx>
            <c:v>Federal Savings</c:v>
          </c:tx>
          <c:spPr>
            <a:ln cmpd="sng">
              <a:solidFill>
                <a:srgbClr val="4285F4"/>
              </a:solidFill>
            </a:ln>
          </c:spPr>
          <c:marker>
            <c:symbol val="none"/>
          </c:marker>
          <c:cat>
            <c:strRef>
              <c:f>'II. Balance Sheets'!$B$463:$F$463</c:f>
            </c:strRef>
          </c:cat>
          <c:val>
            <c:numRef>
              <c:f>'II. Balance Sheets'!$B$464:$F$464</c:f>
              <c:numCache/>
            </c:numRef>
          </c:val>
          <c:smooth val="0"/>
        </c:ser>
        <c:ser>
          <c:idx val="1"/>
          <c:order val="1"/>
          <c:tx>
            <c:v>First Federal Bank Of Louisiana</c:v>
          </c:tx>
          <c:spPr>
            <a:ln cmpd="sng">
              <a:solidFill>
                <a:srgbClr val="EA4335"/>
              </a:solidFill>
            </a:ln>
          </c:spPr>
          <c:marker>
            <c:symbol val="none"/>
          </c:marker>
          <c:cat>
            <c:strRef>
              <c:f>'II. Balance Sheets'!$B$463:$F$463</c:f>
            </c:strRef>
          </c:cat>
          <c:val>
            <c:numRef>
              <c:f>'II. Balance Sheets'!$H$464:$L$464</c:f>
              <c:numCache/>
            </c:numRef>
          </c:val>
          <c:smooth val="0"/>
        </c:ser>
        <c:ser>
          <c:idx val="2"/>
          <c:order val="2"/>
          <c:tx>
            <c:v>Fidelity Bank</c:v>
          </c:tx>
          <c:spPr>
            <a:ln cmpd="sng">
              <a:solidFill>
                <a:srgbClr val="FBBC04"/>
              </a:solidFill>
            </a:ln>
          </c:spPr>
          <c:marker>
            <c:symbol val="none"/>
          </c:marker>
          <c:cat>
            <c:strRef>
              <c:f>'II. Balance Sheets'!$B$463:$F$463</c:f>
            </c:strRef>
          </c:cat>
          <c:val>
            <c:numRef>
              <c:f>'II. Balance Sheets'!$N$464:$R$464</c:f>
              <c:numCache/>
            </c:numRef>
          </c:val>
          <c:smooth val="0"/>
        </c:ser>
        <c:axId val="2112464830"/>
        <c:axId val="765563764"/>
      </c:lineChart>
      <c:catAx>
        <c:axId val="21124648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5563764"/>
      </c:catAx>
      <c:valAx>
        <c:axId val="765563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2464830"/>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Liabilities and Stockholder Equity		</a:t>
            </a:r>
          </a:p>
        </c:rich>
      </c:tx>
      <c:overlay val="0"/>
    </c:title>
    <c:plotArea>
      <c:layout/>
      <c:lineChart>
        <c:ser>
          <c:idx val="0"/>
          <c:order val="0"/>
          <c:tx>
            <c:v>Federal Savings</c:v>
          </c:tx>
          <c:spPr>
            <a:ln cmpd="sng">
              <a:solidFill>
                <a:srgbClr val="4285F4"/>
              </a:solidFill>
            </a:ln>
          </c:spPr>
          <c:marker>
            <c:symbol val="none"/>
          </c:marker>
          <c:cat>
            <c:strRef>
              <c:f>'II. Balance Sheets'!$B$482:$F$482</c:f>
            </c:strRef>
          </c:cat>
          <c:val>
            <c:numRef>
              <c:f>'II. Balance Sheets'!$B$483:$F$483</c:f>
              <c:numCache/>
            </c:numRef>
          </c:val>
          <c:smooth val="0"/>
        </c:ser>
        <c:ser>
          <c:idx val="1"/>
          <c:order val="1"/>
          <c:tx>
            <c:v>First Federal Bank Of Louisiana</c:v>
          </c:tx>
          <c:spPr>
            <a:ln cmpd="sng">
              <a:solidFill>
                <a:srgbClr val="EA4335"/>
              </a:solidFill>
            </a:ln>
          </c:spPr>
          <c:marker>
            <c:symbol val="none"/>
          </c:marker>
          <c:cat>
            <c:strRef>
              <c:f>'II. Balance Sheets'!$B$482:$F$482</c:f>
            </c:strRef>
          </c:cat>
          <c:val>
            <c:numRef>
              <c:f>'II. Balance Sheets'!$H$483:$L$483</c:f>
              <c:numCache/>
            </c:numRef>
          </c:val>
          <c:smooth val="0"/>
        </c:ser>
        <c:ser>
          <c:idx val="2"/>
          <c:order val="2"/>
          <c:tx>
            <c:v>Fidelity Bank</c:v>
          </c:tx>
          <c:spPr>
            <a:ln cmpd="sng">
              <a:solidFill>
                <a:srgbClr val="FBBC04"/>
              </a:solidFill>
            </a:ln>
          </c:spPr>
          <c:marker>
            <c:symbol val="none"/>
          </c:marker>
          <c:cat>
            <c:strRef>
              <c:f>'II. Balance Sheets'!$B$482:$F$482</c:f>
            </c:strRef>
          </c:cat>
          <c:val>
            <c:numRef>
              <c:f>'II. Balance Sheets'!$N$483:$R$483</c:f>
              <c:numCache/>
            </c:numRef>
          </c:val>
          <c:smooth val="0"/>
        </c:ser>
        <c:axId val="366170584"/>
        <c:axId val="862169768"/>
      </c:lineChart>
      <c:catAx>
        <c:axId val="3661705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2169768"/>
      </c:catAx>
      <c:valAx>
        <c:axId val="8621697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6170584"/>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sans-serif"/>
              </a:defRPr>
            </a:pPr>
            <a:r>
              <a:rPr b="0">
                <a:solidFill>
                  <a:srgbClr val="757575"/>
                </a:solidFill>
                <a:latin typeface="sans-serif"/>
              </a:rPr>
              <a:t>Investment Income</a:t>
            </a:r>
          </a:p>
        </c:rich>
      </c:tx>
      <c:overlay val="0"/>
    </c:title>
    <c:plotArea>
      <c:layout/>
      <c:lineChart>
        <c:ser>
          <c:idx val="0"/>
          <c:order val="0"/>
          <c:tx>
            <c:v>Federal Savings</c:v>
          </c:tx>
          <c:spPr>
            <a:ln cmpd="sng">
              <a:solidFill>
                <a:srgbClr val="4285F4"/>
              </a:solidFill>
            </a:ln>
          </c:spPr>
          <c:marker>
            <c:symbol val="none"/>
          </c:marker>
          <c:cat>
            <c:strRef>
              <c:f>'III. Income Statements'!$B$49:$F$49</c:f>
            </c:strRef>
          </c:cat>
          <c:val>
            <c:numRef>
              <c:f>'III. Income Statements'!$B$50:$F$50</c:f>
              <c:numCache/>
            </c:numRef>
          </c:val>
          <c:smooth val="0"/>
        </c:ser>
        <c:ser>
          <c:idx val="1"/>
          <c:order val="1"/>
          <c:tx>
            <c:v>First Federal Bank Of Louisiana</c:v>
          </c:tx>
          <c:spPr>
            <a:ln cmpd="sng">
              <a:solidFill>
                <a:srgbClr val="EA4335"/>
              </a:solidFill>
            </a:ln>
          </c:spPr>
          <c:marker>
            <c:symbol val="none"/>
          </c:marker>
          <c:cat>
            <c:strRef>
              <c:f>'III. Income Statements'!$B$49:$F$49</c:f>
            </c:strRef>
          </c:cat>
          <c:val>
            <c:numRef>
              <c:f>'III. Income Statements'!$H$50:$L$50</c:f>
              <c:numCache/>
            </c:numRef>
          </c:val>
          <c:smooth val="0"/>
        </c:ser>
        <c:ser>
          <c:idx val="2"/>
          <c:order val="2"/>
          <c:tx>
            <c:v>Fidelity Bank</c:v>
          </c:tx>
          <c:spPr>
            <a:ln cmpd="sng">
              <a:solidFill>
                <a:srgbClr val="FBBC04"/>
              </a:solidFill>
            </a:ln>
          </c:spPr>
          <c:marker>
            <c:symbol val="none"/>
          </c:marker>
          <c:cat>
            <c:strRef>
              <c:f>'III. Income Statements'!$B$49:$F$49</c:f>
            </c:strRef>
          </c:cat>
          <c:val>
            <c:numRef>
              <c:f>'III. Income Statements'!$N$50:$R$50</c:f>
              <c:numCache/>
            </c:numRef>
          </c:val>
          <c:smooth val="0"/>
        </c:ser>
        <c:axId val="1898859192"/>
        <c:axId val="252871367"/>
      </c:lineChart>
      <c:catAx>
        <c:axId val="18988591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2871367"/>
      </c:catAx>
      <c:valAx>
        <c:axId val="2528713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8859192"/>
      </c:valAx>
    </c:plotArea>
    <c:legend>
      <c:legendPos val="r"/>
      <c:layout>
        <c:manualLayout>
          <c:xMode val="edge"/>
          <c:yMode val="edge"/>
          <c:x val="0.08780487804878048"/>
          <c:y val="0.15026246719160108"/>
        </c:manualLayout>
      </c:layout>
      <c:overlay val="0"/>
      <c:txPr>
        <a:bodyPr/>
        <a:lstStyle/>
        <a:p>
          <a:pPr lvl="0">
            <a:defRPr b="0">
              <a:solidFill>
                <a:srgbClr val="000000"/>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sans-serif"/>
              </a:defRPr>
            </a:pPr>
            <a:r>
              <a:rPr b="0">
                <a:solidFill>
                  <a:srgbClr val="757575"/>
                </a:solidFill>
                <a:latin typeface="sans-serif"/>
              </a:rPr>
              <a:t>Non-Interest Income</a:t>
            </a:r>
          </a:p>
        </c:rich>
      </c:tx>
      <c:overlay val="0"/>
    </c:title>
    <c:plotArea>
      <c:layout/>
      <c:lineChart>
        <c:ser>
          <c:idx val="0"/>
          <c:order val="0"/>
          <c:tx>
            <c:v>Federal Savings</c:v>
          </c:tx>
          <c:spPr>
            <a:ln cmpd="sng">
              <a:solidFill>
                <a:srgbClr val="4285F4"/>
              </a:solidFill>
            </a:ln>
          </c:spPr>
          <c:marker>
            <c:symbol val="none"/>
          </c:marker>
          <c:cat>
            <c:strRef>
              <c:f>'III. Income Statements'!$B$68:$F$68</c:f>
            </c:strRef>
          </c:cat>
          <c:val>
            <c:numRef>
              <c:f>'III. Income Statements'!$B$69:$F$69</c:f>
              <c:numCache/>
            </c:numRef>
          </c:val>
          <c:smooth val="0"/>
        </c:ser>
        <c:ser>
          <c:idx val="1"/>
          <c:order val="1"/>
          <c:tx>
            <c:v>First Federal Bank Of Louisiana</c:v>
          </c:tx>
          <c:spPr>
            <a:ln cmpd="sng">
              <a:solidFill>
                <a:srgbClr val="EA4335"/>
              </a:solidFill>
            </a:ln>
          </c:spPr>
          <c:marker>
            <c:symbol val="none"/>
          </c:marker>
          <c:cat>
            <c:strRef>
              <c:f>'III. Income Statements'!$B$68:$F$68</c:f>
            </c:strRef>
          </c:cat>
          <c:val>
            <c:numRef>
              <c:f>'III. Income Statements'!$H$69:$L$69</c:f>
              <c:numCache/>
            </c:numRef>
          </c:val>
          <c:smooth val="0"/>
        </c:ser>
        <c:ser>
          <c:idx val="2"/>
          <c:order val="2"/>
          <c:tx>
            <c:v>Fidelity Bank</c:v>
          </c:tx>
          <c:spPr>
            <a:ln cmpd="sng">
              <a:solidFill>
                <a:srgbClr val="FBBC04"/>
              </a:solidFill>
            </a:ln>
          </c:spPr>
          <c:marker>
            <c:symbol val="none"/>
          </c:marker>
          <c:cat>
            <c:strRef>
              <c:f>'III. Income Statements'!$B$68:$F$68</c:f>
            </c:strRef>
          </c:cat>
          <c:val>
            <c:numRef>
              <c:f>'III. Income Statements'!$N$69:$R$69</c:f>
              <c:numCache/>
            </c:numRef>
          </c:val>
          <c:smooth val="0"/>
        </c:ser>
        <c:axId val="960423190"/>
        <c:axId val="2075895566"/>
      </c:lineChart>
      <c:catAx>
        <c:axId val="9604231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75895566"/>
      </c:catAx>
      <c:valAx>
        <c:axId val="20758955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0423190"/>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Income</a:t>
            </a:r>
          </a:p>
        </c:rich>
      </c:tx>
      <c:overlay val="0"/>
    </c:title>
    <c:plotArea>
      <c:layout/>
      <c:lineChart>
        <c:ser>
          <c:idx val="0"/>
          <c:order val="0"/>
          <c:tx>
            <c:v>Federal Savings</c:v>
          </c:tx>
          <c:spPr>
            <a:ln cmpd="sng">
              <a:solidFill>
                <a:srgbClr val="4285F4"/>
              </a:solidFill>
            </a:ln>
          </c:spPr>
          <c:marker>
            <c:symbol val="none"/>
          </c:marker>
          <c:cat>
            <c:strRef>
              <c:f>'III. Income Statements'!$B$88:$F$88</c:f>
            </c:strRef>
          </c:cat>
          <c:val>
            <c:numRef>
              <c:f>'III. Income Statements'!$B$89:$F$89</c:f>
              <c:numCache/>
            </c:numRef>
          </c:val>
          <c:smooth val="0"/>
        </c:ser>
        <c:ser>
          <c:idx val="1"/>
          <c:order val="1"/>
          <c:tx>
            <c:v>First Federal Bank Of Louisiana</c:v>
          </c:tx>
          <c:spPr>
            <a:ln cmpd="sng">
              <a:solidFill>
                <a:srgbClr val="EA4335"/>
              </a:solidFill>
            </a:ln>
          </c:spPr>
          <c:marker>
            <c:symbol val="none"/>
          </c:marker>
          <c:cat>
            <c:strRef>
              <c:f>'III. Income Statements'!$B$88:$F$88</c:f>
            </c:strRef>
          </c:cat>
          <c:val>
            <c:numRef>
              <c:f>'III. Income Statements'!$H$89:$L$89</c:f>
              <c:numCache/>
            </c:numRef>
          </c:val>
          <c:smooth val="0"/>
        </c:ser>
        <c:ser>
          <c:idx val="2"/>
          <c:order val="2"/>
          <c:tx>
            <c:v>Fidelity Bank</c:v>
          </c:tx>
          <c:spPr>
            <a:ln cmpd="sng">
              <a:solidFill>
                <a:srgbClr val="FBBC04"/>
              </a:solidFill>
            </a:ln>
          </c:spPr>
          <c:marker>
            <c:symbol val="none"/>
          </c:marker>
          <c:cat>
            <c:strRef>
              <c:f>'III. Income Statements'!$B$88:$F$88</c:f>
            </c:strRef>
          </c:cat>
          <c:val>
            <c:numRef>
              <c:f>'III. Income Statements'!$N$89:$R$89</c:f>
              <c:numCache/>
            </c:numRef>
          </c:val>
          <c:smooth val="0"/>
        </c:ser>
        <c:axId val="1322456865"/>
        <c:axId val="1742610477"/>
      </c:lineChart>
      <c:catAx>
        <c:axId val="13224568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2610477"/>
      </c:catAx>
      <c:valAx>
        <c:axId val="17426104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2456865"/>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sans-serif"/>
              </a:defRPr>
            </a:pPr>
            <a:r>
              <a:rPr b="0">
                <a:solidFill>
                  <a:srgbClr val="757575"/>
                </a:solidFill>
                <a:latin typeface="sans-serif"/>
              </a:rPr>
              <a:t>Interest Expense</a:t>
            </a:r>
          </a:p>
        </c:rich>
      </c:tx>
      <c:overlay val="0"/>
    </c:title>
    <c:plotArea>
      <c:layout/>
      <c:lineChart>
        <c:ser>
          <c:idx val="0"/>
          <c:order val="0"/>
          <c:tx>
            <c:v>Federal Savings</c:v>
          </c:tx>
          <c:spPr>
            <a:ln cmpd="sng">
              <a:solidFill>
                <a:srgbClr val="4285F4"/>
              </a:solidFill>
            </a:ln>
          </c:spPr>
          <c:marker>
            <c:symbol val="none"/>
          </c:marker>
          <c:cat>
            <c:strRef>
              <c:f>'III. Income Statements'!$B$108:$F$108</c:f>
            </c:strRef>
          </c:cat>
          <c:val>
            <c:numRef>
              <c:f>'III. Income Statements'!$B$109:$F$109</c:f>
              <c:numCache/>
            </c:numRef>
          </c:val>
          <c:smooth val="0"/>
        </c:ser>
        <c:ser>
          <c:idx val="1"/>
          <c:order val="1"/>
          <c:tx>
            <c:v>First Federal Bank Of Louisiana</c:v>
          </c:tx>
          <c:spPr>
            <a:ln cmpd="sng">
              <a:solidFill>
                <a:srgbClr val="EA4335"/>
              </a:solidFill>
            </a:ln>
          </c:spPr>
          <c:marker>
            <c:symbol val="none"/>
          </c:marker>
          <c:cat>
            <c:strRef>
              <c:f>'III. Income Statements'!$B$108:$F$108</c:f>
            </c:strRef>
          </c:cat>
          <c:val>
            <c:numRef>
              <c:f>'III. Income Statements'!$H$109:$L$109</c:f>
              <c:numCache/>
            </c:numRef>
          </c:val>
          <c:smooth val="0"/>
        </c:ser>
        <c:ser>
          <c:idx val="2"/>
          <c:order val="2"/>
          <c:tx>
            <c:v>Fidelity Bank</c:v>
          </c:tx>
          <c:spPr>
            <a:ln cmpd="sng">
              <a:solidFill>
                <a:srgbClr val="FBBC04"/>
              </a:solidFill>
            </a:ln>
          </c:spPr>
          <c:marker>
            <c:symbol val="none"/>
          </c:marker>
          <c:cat>
            <c:strRef>
              <c:f>'III. Income Statements'!$B$108:$F$108</c:f>
            </c:strRef>
          </c:cat>
          <c:val>
            <c:numRef>
              <c:f>'III. Income Statements'!$N$109:$R$109</c:f>
              <c:numCache/>
            </c:numRef>
          </c:val>
          <c:smooth val="0"/>
        </c:ser>
        <c:axId val="1238960003"/>
        <c:axId val="416104734"/>
      </c:lineChart>
      <c:catAx>
        <c:axId val="12389600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6104734"/>
      </c:catAx>
      <c:valAx>
        <c:axId val="4161047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8960003"/>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sans-serif"/>
              </a:defRPr>
            </a:pPr>
            <a:r>
              <a:rPr b="0">
                <a:solidFill>
                  <a:srgbClr val="757575"/>
                </a:solidFill>
                <a:latin typeface="sans-serif"/>
              </a:rPr>
              <a:t>Salaries &amp; Benefits</a:t>
            </a:r>
          </a:p>
        </c:rich>
      </c:tx>
      <c:overlay val="0"/>
    </c:title>
    <c:plotArea>
      <c:layout/>
      <c:lineChart>
        <c:ser>
          <c:idx val="0"/>
          <c:order val="0"/>
          <c:tx>
            <c:v>Federal Savings</c:v>
          </c:tx>
          <c:spPr>
            <a:ln cmpd="sng">
              <a:solidFill>
                <a:srgbClr val="4285F4"/>
              </a:solidFill>
            </a:ln>
          </c:spPr>
          <c:marker>
            <c:symbol val="none"/>
          </c:marker>
          <c:cat>
            <c:strRef>
              <c:f>'III. Income Statements'!$B$127:$F$127</c:f>
            </c:strRef>
          </c:cat>
          <c:val>
            <c:numRef>
              <c:f>'III. Income Statements'!$B$128:$F$128</c:f>
              <c:numCache/>
            </c:numRef>
          </c:val>
          <c:smooth val="0"/>
        </c:ser>
        <c:ser>
          <c:idx val="1"/>
          <c:order val="1"/>
          <c:tx>
            <c:v>First Federal Bank Of Louisiana</c:v>
          </c:tx>
          <c:spPr>
            <a:ln cmpd="sng">
              <a:solidFill>
                <a:srgbClr val="EA4335"/>
              </a:solidFill>
            </a:ln>
          </c:spPr>
          <c:marker>
            <c:symbol val="none"/>
          </c:marker>
          <c:cat>
            <c:strRef>
              <c:f>'III. Income Statements'!$B$127:$F$127</c:f>
            </c:strRef>
          </c:cat>
          <c:val>
            <c:numRef>
              <c:f>'III. Income Statements'!$H$128:$L$128</c:f>
              <c:numCache/>
            </c:numRef>
          </c:val>
          <c:smooth val="0"/>
        </c:ser>
        <c:ser>
          <c:idx val="2"/>
          <c:order val="2"/>
          <c:tx>
            <c:v>Fidelity Bank</c:v>
          </c:tx>
          <c:spPr>
            <a:ln cmpd="sng">
              <a:solidFill>
                <a:srgbClr val="FBBC04"/>
              </a:solidFill>
            </a:ln>
          </c:spPr>
          <c:marker>
            <c:symbol val="none"/>
          </c:marker>
          <c:cat>
            <c:strRef>
              <c:f>'III. Income Statements'!$B$127:$F$127</c:f>
            </c:strRef>
          </c:cat>
          <c:val>
            <c:numRef>
              <c:f>'III. Income Statements'!$N$128:$R$128</c:f>
              <c:numCache/>
            </c:numRef>
          </c:val>
          <c:smooth val="0"/>
        </c:ser>
        <c:axId val="1073962970"/>
        <c:axId val="2003137165"/>
      </c:lineChart>
      <c:catAx>
        <c:axId val="10739629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3137165"/>
      </c:catAx>
      <c:valAx>
        <c:axId val="20031371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3962970"/>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sans-serif"/>
              </a:defRPr>
            </a:pPr>
            <a:r>
              <a:rPr b="0">
                <a:solidFill>
                  <a:srgbClr val="757575"/>
                </a:solidFill>
                <a:latin typeface="sans-serif"/>
              </a:rPr>
              <a:t>Premises and Equipment</a:t>
            </a:r>
          </a:p>
        </c:rich>
      </c:tx>
      <c:overlay val="0"/>
    </c:title>
    <c:plotArea>
      <c:layout/>
      <c:lineChart>
        <c:ser>
          <c:idx val="0"/>
          <c:order val="0"/>
          <c:tx>
            <c:v>Federal Savings</c:v>
          </c:tx>
          <c:spPr>
            <a:ln cmpd="sng">
              <a:solidFill>
                <a:srgbClr val="4285F4"/>
              </a:solidFill>
            </a:ln>
          </c:spPr>
          <c:marker>
            <c:symbol val="none"/>
          </c:marker>
          <c:cat>
            <c:strRef>
              <c:f>'III. Income Statements'!$B$148:$F$148</c:f>
            </c:strRef>
          </c:cat>
          <c:val>
            <c:numRef>
              <c:f>'III. Income Statements'!$B$149:$F$149</c:f>
              <c:numCache/>
            </c:numRef>
          </c:val>
          <c:smooth val="0"/>
        </c:ser>
        <c:ser>
          <c:idx val="1"/>
          <c:order val="1"/>
          <c:tx>
            <c:v>First Federal Bank Of Louisiana</c:v>
          </c:tx>
          <c:spPr>
            <a:ln cmpd="sng">
              <a:solidFill>
                <a:srgbClr val="EA4335"/>
              </a:solidFill>
            </a:ln>
          </c:spPr>
          <c:marker>
            <c:symbol val="none"/>
          </c:marker>
          <c:cat>
            <c:strRef>
              <c:f>'III. Income Statements'!$B$148:$F$148</c:f>
            </c:strRef>
          </c:cat>
          <c:val>
            <c:numRef>
              <c:f>'III. Income Statements'!$H$149:$L$149</c:f>
              <c:numCache/>
            </c:numRef>
          </c:val>
          <c:smooth val="0"/>
        </c:ser>
        <c:ser>
          <c:idx val="2"/>
          <c:order val="2"/>
          <c:tx>
            <c:v>Fidelity Bank</c:v>
          </c:tx>
          <c:spPr>
            <a:ln cmpd="sng">
              <a:solidFill>
                <a:srgbClr val="FBBC04"/>
              </a:solidFill>
            </a:ln>
          </c:spPr>
          <c:marker>
            <c:symbol val="none"/>
          </c:marker>
          <c:cat>
            <c:strRef>
              <c:f>'III. Income Statements'!$B$148:$F$148</c:f>
            </c:strRef>
          </c:cat>
          <c:val>
            <c:numRef>
              <c:f>'III. Income Statements'!$N$149:$R$149</c:f>
              <c:numCache/>
            </c:numRef>
          </c:val>
          <c:smooth val="0"/>
        </c:ser>
        <c:axId val="1008267169"/>
        <c:axId val="2121360795"/>
      </c:lineChart>
      <c:catAx>
        <c:axId val="1008267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1360795"/>
      </c:catAx>
      <c:valAx>
        <c:axId val="21213607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8267169"/>
      </c:valAx>
    </c:plotArea>
    <c:legend>
      <c:legendPos val="r"/>
      <c:layout>
        <c:manualLayout>
          <c:xMode val="edge"/>
          <c:yMode val="edge"/>
          <c:x val="0.09964374676501038"/>
          <c:y val="0.12681159420289856"/>
        </c:manualLayout>
      </c:layou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Bond Portfolio</a:t>
            </a:r>
          </a:p>
        </c:rich>
      </c:tx>
      <c:overlay val="0"/>
    </c:title>
    <c:plotArea>
      <c:layout/>
      <c:lineChart>
        <c:ser>
          <c:idx val="0"/>
          <c:order val="0"/>
          <c:tx>
            <c:v>Federal Savings</c:v>
          </c:tx>
          <c:spPr>
            <a:ln cmpd="sng">
              <a:solidFill>
                <a:srgbClr val="4285F4"/>
              </a:solidFill>
            </a:ln>
          </c:spPr>
          <c:marker>
            <c:symbol val="none"/>
          </c:marker>
          <c:cat>
            <c:strRef>
              <c:f>'II. Balance Sheets'!$B$92:$F$92</c:f>
            </c:strRef>
          </c:cat>
          <c:val>
            <c:numRef>
              <c:f>'II. Balance Sheets'!$B$93:$F$93</c:f>
              <c:numCache/>
            </c:numRef>
          </c:val>
          <c:smooth val="0"/>
        </c:ser>
        <c:ser>
          <c:idx val="1"/>
          <c:order val="1"/>
          <c:tx>
            <c:v>First Federal Bank Of Louisiana</c:v>
          </c:tx>
          <c:spPr>
            <a:ln cmpd="sng">
              <a:solidFill>
                <a:srgbClr val="EA4335"/>
              </a:solidFill>
            </a:ln>
          </c:spPr>
          <c:marker>
            <c:symbol val="none"/>
          </c:marker>
          <c:cat>
            <c:strRef>
              <c:f>'II. Balance Sheets'!$B$92:$F$92</c:f>
            </c:strRef>
          </c:cat>
          <c:val>
            <c:numRef>
              <c:f>'II. Balance Sheets'!$H$93:$L$93</c:f>
              <c:numCache/>
            </c:numRef>
          </c:val>
          <c:smooth val="0"/>
        </c:ser>
        <c:ser>
          <c:idx val="2"/>
          <c:order val="2"/>
          <c:tx>
            <c:v>Fidelity Bank</c:v>
          </c:tx>
          <c:spPr>
            <a:ln cmpd="sng">
              <a:solidFill>
                <a:srgbClr val="FBBC04"/>
              </a:solidFill>
            </a:ln>
          </c:spPr>
          <c:marker>
            <c:symbol val="none"/>
          </c:marker>
          <c:cat>
            <c:strRef>
              <c:f>'II. Balance Sheets'!$B$92:$F$92</c:f>
            </c:strRef>
          </c:cat>
          <c:val>
            <c:numRef>
              <c:f>'II. Balance Sheets'!$N$93:$R$93</c:f>
              <c:numCache/>
            </c:numRef>
          </c:val>
          <c:smooth val="0"/>
        </c:ser>
        <c:axId val="76816296"/>
        <c:axId val="1272884024"/>
      </c:lineChart>
      <c:catAx>
        <c:axId val="768162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2884024"/>
      </c:catAx>
      <c:valAx>
        <c:axId val="12728840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816296"/>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Provision for Loan Loses</a:t>
            </a:r>
          </a:p>
        </c:rich>
      </c:tx>
      <c:overlay val="0"/>
    </c:title>
    <c:plotArea>
      <c:layout/>
      <c:lineChart>
        <c:ser>
          <c:idx val="0"/>
          <c:order val="0"/>
          <c:tx>
            <c:v>Federal Savings</c:v>
          </c:tx>
          <c:spPr>
            <a:ln cmpd="sng">
              <a:solidFill>
                <a:srgbClr val="4285F4"/>
              </a:solidFill>
            </a:ln>
          </c:spPr>
          <c:marker>
            <c:symbol val="none"/>
          </c:marker>
          <c:cat>
            <c:strRef>
              <c:f>'III. Income Statements'!$B$169:$F$169</c:f>
            </c:strRef>
          </c:cat>
          <c:val>
            <c:numRef>
              <c:f>'III. Income Statements'!$B$170:$F$170</c:f>
              <c:numCache/>
            </c:numRef>
          </c:val>
          <c:smooth val="0"/>
        </c:ser>
        <c:ser>
          <c:idx val="1"/>
          <c:order val="1"/>
          <c:tx>
            <c:v>First Federal Bank Of Louisiana</c:v>
          </c:tx>
          <c:spPr>
            <a:ln cmpd="sng">
              <a:solidFill>
                <a:srgbClr val="EA4335"/>
              </a:solidFill>
            </a:ln>
          </c:spPr>
          <c:marker>
            <c:symbol val="none"/>
          </c:marker>
          <c:cat>
            <c:strRef>
              <c:f>'III. Income Statements'!$B$169:$F$169</c:f>
            </c:strRef>
          </c:cat>
          <c:val>
            <c:numRef>
              <c:f>'III. Income Statements'!$H$170:$L$170</c:f>
              <c:numCache/>
            </c:numRef>
          </c:val>
          <c:smooth val="0"/>
        </c:ser>
        <c:ser>
          <c:idx val="2"/>
          <c:order val="2"/>
          <c:tx>
            <c:v>Fidelity Bank</c:v>
          </c:tx>
          <c:spPr>
            <a:ln cmpd="sng">
              <a:solidFill>
                <a:srgbClr val="FBBC04"/>
              </a:solidFill>
            </a:ln>
          </c:spPr>
          <c:marker>
            <c:symbol val="none"/>
          </c:marker>
          <c:cat>
            <c:strRef>
              <c:f>'III. Income Statements'!$B$169:$F$169</c:f>
            </c:strRef>
          </c:cat>
          <c:val>
            <c:numRef>
              <c:f>'III. Income Statements'!$N$170:$R$170</c:f>
              <c:numCache/>
            </c:numRef>
          </c:val>
          <c:smooth val="0"/>
        </c:ser>
        <c:axId val="1562348651"/>
        <c:axId val="647571728"/>
      </c:lineChart>
      <c:catAx>
        <c:axId val="15623486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7571728"/>
      </c:catAx>
      <c:valAx>
        <c:axId val="6475717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2348651"/>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Taxes</a:t>
            </a:r>
          </a:p>
        </c:rich>
      </c:tx>
      <c:overlay val="0"/>
    </c:title>
    <c:plotArea>
      <c:layout/>
      <c:lineChart>
        <c:ser>
          <c:idx val="0"/>
          <c:order val="0"/>
          <c:tx>
            <c:v>Federal Savings</c:v>
          </c:tx>
          <c:spPr>
            <a:ln cmpd="sng">
              <a:solidFill>
                <a:srgbClr val="4285F4"/>
              </a:solidFill>
            </a:ln>
          </c:spPr>
          <c:marker>
            <c:symbol val="none"/>
          </c:marker>
          <c:cat>
            <c:strRef>
              <c:f>'III. Income Statements'!$B$190:$F$190</c:f>
            </c:strRef>
          </c:cat>
          <c:val>
            <c:numRef>
              <c:f>'III. Income Statements'!$B$191:$F$191</c:f>
              <c:numCache/>
            </c:numRef>
          </c:val>
          <c:smooth val="0"/>
        </c:ser>
        <c:ser>
          <c:idx val="1"/>
          <c:order val="1"/>
          <c:tx>
            <c:v>First Federal Bank Of Louisiana</c:v>
          </c:tx>
          <c:spPr>
            <a:ln cmpd="sng">
              <a:solidFill>
                <a:srgbClr val="EA4335"/>
              </a:solidFill>
            </a:ln>
          </c:spPr>
          <c:marker>
            <c:symbol val="none"/>
          </c:marker>
          <c:cat>
            <c:strRef>
              <c:f>'III. Income Statements'!$B$190:$F$190</c:f>
            </c:strRef>
          </c:cat>
          <c:val>
            <c:numRef>
              <c:f>'III. Income Statements'!$H$191:$L$191</c:f>
              <c:numCache/>
            </c:numRef>
          </c:val>
          <c:smooth val="0"/>
        </c:ser>
        <c:ser>
          <c:idx val="2"/>
          <c:order val="2"/>
          <c:tx>
            <c:v>Fidelity Bank</c:v>
          </c:tx>
          <c:spPr>
            <a:ln cmpd="sng">
              <a:solidFill>
                <a:srgbClr val="FBBC04"/>
              </a:solidFill>
            </a:ln>
          </c:spPr>
          <c:marker>
            <c:symbol val="none"/>
          </c:marker>
          <c:cat>
            <c:strRef>
              <c:f>'III. Income Statements'!$B$190:$F$190</c:f>
            </c:strRef>
          </c:cat>
          <c:val>
            <c:numRef>
              <c:f>'III. Income Statements'!$N$191:$R$191</c:f>
              <c:numCache/>
            </c:numRef>
          </c:val>
          <c:smooth val="0"/>
        </c:ser>
        <c:axId val="1942246111"/>
        <c:axId val="264127505"/>
      </c:lineChart>
      <c:catAx>
        <c:axId val="1942246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4127505"/>
      </c:catAx>
      <c:valAx>
        <c:axId val="2641275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2246111"/>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Expenses</a:t>
            </a:r>
          </a:p>
        </c:rich>
      </c:tx>
      <c:overlay val="0"/>
    </c:title>
    <c:plotArea>
      <c:layout/>
      <c:lineChart>
        <c:ser>
          <c:idx val="0"/>
          <c:order val="0"/>
          <c:tx>
            <c:v>Federal Savings</c:v>
          </c:tx>
          <c:spPr>
            <a:ln cmpd="sng">
              <a:solidFill>
                <a:srgbClr val="4285F4"/>
              </a:solidFill>
            </a:ln>
          </c:spPr>
          <c:marker>
            <c:symbol val="none"/>
          </c:marker>
          <c:cat>
            <c:strRef>
              <c:f>'III. Income Statements'!$B$208:$F$208</c:f>
            </c:strRef>
          </c:cat>
          <c:val>
            <c:numRef>
              <c:f>'III. Income Statements'!$B$209:$F$209</c:f>
              <c:numCache/>
            </c:numRef>
          </c:val>
          <c:smooth val="0"/>
        </c:ser>
        <c:ser>
          <c:idx val="1"/>
          <c:order val="1"/>
          <c:tx>
            <c:v>First Federal Bank Of Louisiana</c:v>
          </c:tx>
          <c:spPr>
            <a:ln cmpd="sng">
              <a:solidFill>
                <a:srgbClr val="EA4335"/>
              </a:solidFill>
            </a:ln>
          </c:spPr>
          <c:marker>
            <c:symbol val="none"/>
          </c:marker>
          <c:cat>
            <c:strRef>
              <c:f>'III. Income Statements'!$B$208:$F$208</c:f>
            </c:strRef>
          </c:cat>
          <c:val>
            <c:numRef>
              <c:f>'III. Income Statements'!$H$209:$L$209</c:f>
              <c:numCache/>
            </c:numRef>
          </c:val>
          <c:smooth val="0"/>
        </c:ser>
        <c:ser>
          <c:idx val="2"/>
          <c:order val="2"/>
          <c:tx>
            <c:v>Fidelity Bank</c:v>
          </c:tx>
          <c:spPr>
            <a:ln cmpd="sng">
              <a:solidFill>
                <a:srgbClr val="FBBC04"/>
              </a:solidFill>
            </a:ln>
          </c:spPr>
          <c:marker>
            <c:symbol val="none"/>
          </c:marker>
          <c:cat>
            <c:strRef>
              <c:f>'III. Income Statements'!$B$208:$F$208</c:f>
            </c:strRef>
          </c:cat>
          <c:val>
            <c:numRef>
              <c:f>'III. Income Statements'!$N$209:$R$209</c:f>
              <c:numCache/>
            </c:numRef>
          </c:val>
          <c:smooth val="0"/>
        </c:ser>
        <c:axId val="1230039190"/>
        <c:axId val="1688406214"/>
      </c:lineChart>
      <c:catAx>
        <c:axId val="12300391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8406214"/>
      </c:catAx>
      <c:valAx>
        <c:axId val="16884062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0039190"/>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sans-serif"/>
              </a:defRPr>
            </a:pPr>
            <a:r>
              <a:rPr b="0">
                <a:solidFill>
                  <a:srgbClr val="757575"/>
                </a:solidFill>
                <a:latin typeface="sans-serif"/>
              </a:rPr>
              <a:t>Interest Income</a:t>
            </a:r>
          </a:p>
        </c:rich>
      </c:tx>
      <c:overlay val="0"/>
    </c:title>
    <c:plotArea>
      <c:layout/>
      <c:lineChart>
        <c:ser>
          <c:idx val="0"/>
          <c:order val="0"/>
          <c:tx>
            <c:v>Federal Savings</c:v>
          </c:tx>
          <c:spPr>
            <a:ln cmpd="sng">
              <a:solidFill>
                <a:srgbClr val="4285F4"/>
              </a:solidFill>
            </a:ln>
          </c:spPr>
          <c:marker>
            <c:symbol val="none"/>
          </c:marker>
          <c:cat>
            <c:strRef>
              <c:f>'III. Income Statements'!$B$29:$F$29</c:f>
            </c:strRef>
          </c:cat>
          <c:val>
            <c:numRef>
              <c:f>'III. Income Statements'!$B$30:$F$30</c:f>
              <c:numCache/>
            </c:numRef>
          </c:val>
          <c:smooth val="0"/>
        </c:ser>
        <c:ser>
          <c:idx val="1"/>
          <c:order val="1"/>
          <c:tx>
            <c:v>First Federal Bank Of Louisiana</c:v>
          </c:tx>
          <c:spPr>
            <a:ln cmpd="sng">
              <a:solidFill>
                <a:srgbClr val="EA4335"/>
              </a:solidFill>
            </a:ln>
          </c:spPr>
          <c:marker>
            <c:symbol val="none"/>
          </c:marker>
          <c:cat>
            <c:strRef>
              <c:f>'III. Income Statements'!$B$29:$F$29</c:f>
            </c:strRef>
          </c:cat>
          <c:val>
            <c:numRef>
              <c:f>'III. Income Statements'!$H$30:$L$30</c:f>
              <c:numCache/>
            </c:numRef>
          </c:val>
          <c:smooth val="0"/>
        </c:ser>
        <c:ser>
          <c:idx val="2"/>
          <c:order val="2"/>
          <c:tx>
            <c:v>Fidelity Bank</c:v>
          </c:tx>
          <c:spPr>
            <a:ln cmpd="sng">
              <a:solidFill>
                <a:srgbClr val="FBBC04"/>
              </a:solidFill>
            </a:ln>
          </c:spPr>
          <c:marker>
            <c:symbol val="none"/>
          </c:marker>
          <c:cat>
            <c:strRef>
              <c:f>'III. Income Statements'!$B$29:$F$29</c:f>
            </c:strRef>
          </c:cat>
          <c:val>
            <c:numRef>
              <c:f>'III. Income Statements'!$N$30:$R$30</c:f>
              <c:numCache/>
            </c:numRef>
          </c:val>
          <c:smooth val="0"/>
        </c:ser>
        <c:axId val="424177257"/>
        <c:axId val="528568252"/>
      </c:lineChart>
      <c:catAx>
        <c:axId val="4241772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8568252"/>
      </c:catAx>
      <c:valAx>
        <c:axId val="5285682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4177257"/>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Net Income</a:t>
            </a:r>
          </a:p>
        </c:rich>
      </c:tx>
      <c:overlay val="0"/>
    </c:title>
    <c:plotArea>
      <c:layout/>
      <c:lineChart>
        <c:ser>
          <c:idx val="0"/>
          <c:order val="0"/>
          <c:tx>
            <c:v>Federal Savings</c:v>
          </c:tx>
          <c:spPr>
            <a:ln cmpd="sng">
              <a:solidFill>
                <a:srgbClr val="4285F4"/>
              </a:solidFill>
            </a:ln>
          </c:spPr>
          <c:marker>
            <c:symbol val="none"/>
          </c:marker>
          <c:cat>
            <c:strRef>
              <c:f>'III. Income Statements'!$B$228:$F$228</c:f>
            </c:strRef>
          </c:cat>
          <c:val>
            <c:numRef>
              <c:f>'III. Income Statements'!$B$229:$F$229</c:f>
              <c:numCache/>
            </c:numRef>
          </c:val>
          <c:smooth val="0"/>
        </c:ser>
        <c:ser>
          <c:idx val="1"/>
          <c:order val="1"/>
          <c:tx>
            <c:v>First Federal Bank Of Louisiana</c:v>
          </c:tx>
          <c:spPr>
            <a:ln cmpd="sng">
              <a:solidFill>
                <a:srgbClr val="EA4335"/>
              </a:solidFill>
            </a:ln>
          </c:spPr>
          <c:marker>
            <c:symbol val="none"/>
          </c:marker>
          <c:cat>
            <c:strRef>
              <c:f>'III. Income Statements'!$B$228:$F$228</c:f>
            </c:strRef>
          </c:cat>
          <c:val>
            <c:numRef>
              <c:f>'III. Income Statements'!$H$229:$L$229</c:f>
              <c:numCache/>
            </c:numRef>
          </c:val>
          <c:smooth val="0"/>
        </c:ser>
        <c:ser>
          <c:idx val="2"/>
          <c:order val="2"/>
          <c:tx>
            <c:v>Fidelity Bank</c:v>
          </c:tx>
          <c:spPr>
            <a:ln cmpd="sng">
              <a:solidFill>
                <a:srgbClr val="FBBC04"/>
              </a:solidFill>
            </a:ln>
          </c:spPr>
          <c:marker>
            <c:symbol val="none"/>
          </c:marker>
          <c:cat>
            <c:strRef>
              <c:f>'III. Income Statements'!$B$228:$F$228</c:f>
            </c:strRef>
          </c:cat>
          <c:val>
            <c:numRef>
              <c:f>'III. Income Statements'!$N$229:$R$229</c:f>
              <c:numCache/>
            </c:numRef>
          </c:val>
          <c:smooth val="0"/>
        </c:ser>
        <c:axId val="1920318689"/>
        <c:axId val="892802969"/>
      </c:lineChart>
      <c:catAx>
        <c:axId val="19203186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92802969"/>
      </c:catAx>
      <c:valAx>
        <c:axId val="892802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0318689"/>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Return on Assets (in percentages)</a:t>
            </a:r>
          </a:p>
        </c:rich>
      </c:tx>
      <c:overlay val="0"/>
    </c:title>
    <c:plotArea>
      <c:layout/>
      <c:lineChart>
        <c:ser>
          <c:idx val="0"/>
          <c:order val="0"/>
          <c:tx>
            <c:v>Federal Savings Bank</c:v>
          </c:tx>
          <c:spPr>
            <a:ln cmpd="sng">
              <a:solidFill>
                <a:srgbClr val="4285F4"/>
              </a:solidFill>
            </a:ln>
          </c:spPr>
          <c:marker>
            <c:symbol val="none"/>
          </c:marker>
          <c:cat>
            <c:strRef>
              <c:f>'IV. Ratio Analysis'!$A$17:$E$17</c:f>
            </c:strRef>
          </c:cat>
          <c:val>
            <c:numRef>
              <c:f>'IV. Ratio Analysis'!$A$18:$E$18</c:f>
              <c:numCache/>
            </c:numRef>
          </c:val>
          <c:smooth val="0"/>
        </c:ser>
        <c:ser>
          <c:idx val="1"/>
          <c:order val="1"/>
          <c:tx>
            <c:v>First Federal Bank Louisiana</c:v>
          </c:tx>
          <c:spPr>
            <a:ln cmpd="sng">
              <a:solidFill>
                <a:srgbClr val="EA4335"/>
              </a:solidFill>
            </a:ln>
          </c:spPr>
          <c:marker>
            <c:symbol val="none"/>
          </c:marker>
          <c:cat>
            <c:strRef>
              <c:f>'IV. Ratio Analysis'!$A$17:$E$17</c:f>
            </c:strRef>
          </c:cat>
          <c:val>
            <c:numRef>
              <c:f>'IV. Ratio Analysis'!$G$18:$K$18</c:f>
              <c:numCache/>
            </c:numRef>
          </c:val>
          <c:smooth val="0"/>
        </c:ser>
        <c:ser>
          <c:idx val="2"/>
          <c:order val="2"/>
          <c:tx>
            <c:v>Fidelity Bank</c:v>
          </c:tx>
          <c:spPr>
            <a:ln cmpd="sng">
              <a:solidFill>
                <a:srgbClr val="FBBC04"/>
              </a:solidFill>
            </a:ln>
          </c:spPr>
          <c:marker>
            <c:symbol val="none"/>
          </c:marker>
          <c:cat>
            <c:strRef>
              <c:f>'IV. Ratio Analysis'!$A$17:$E$17</c:f>
            </c:strRef>
          </c:cat>
          <c:val>
            <c:numRef>
              <c:f>'IV. Ratio Analysis'!$M$18:$Q$18</c:f>
              <c:numCache/>
            </c:numRef>
          </c:val>
          <c:smooth val="0"/>
        </c:ser>
        <c:ser>
          <c:idx val="3"/>
          <c:order val="3"/>
          <c:tx>
            <c:v>Peer Group</c:v>
          </c:tx>
          <c:spPr>
            <a:ln cmpd="sng">
              <a:solidFill>
                <a:srgbClr val="34A853"/>
              </a:solidFill>
            </a:ln>
          </c:spPr>
          <c:marker>
            <c:symbol val="none"/>
          </c:marker>
          <c:cat>
            <c:strRef>
              <c:f>'IV. Ratio Analysis'!$A$17:$E$17</c:f>
            </c:strRef>
          </c:cat>
          <c:val>
            <c:numRef>
              <c:f>'IV. Ratio Analysis'!$S$18:$W$18</c:f>
              <c:numCache/>
            </c:numRef>
          </c:val>
          <c:smooth val="0"/>
        </c:ser>
        <c:axId val="2086481853"/>
        <c:axId val="1558993938"/>
      </c:lineChart>
      <c:catAx>
        <c:axId val="20864818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8993938"/>
      </c:catAx>
      <c:valAx>
        <c:axId val="15589939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6481853"/>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ROE</a:t>
            </a:r>
          </a:p>
        </c:rich>
      </c:tx>
      <c:overlay val="0"/>
    </c:title>
    <c:plotArea>
      <c:layout/>
      <c:lineChart>
        <c:ser>
          <c:idx val="0"/>
          <c:order val="0"/>
          <c:tx>
            <c:v>Federal Savings Bank</c:v>
          </c:tx>
          <c:spPr>
            <a:ln cmpd="sng">
              <a:solidFill>
                <a:srgbClr val="4285F4"/>
              </a:solidFill>
            </a:ln>
          </c:spPr>
          <c:marker>
            <c:symbol val="none"/>
          </c:marker>
          <c:cat>
            <c:strRef>
              <c:f>'IV. Ratio Analysis'!$A$31:$E$31</c:f>
            </c:strRef>
          </c:cat>
          <c:val>
            <c:numRef>
              <c:f>'IV. Ratio Analysis'!$A$32:$E$32</c:f>
              <c:numCache/>
            </c:numRef>
          </c:val>
          <c:smooth val="0"/>
        </c:ser>
        <c:ser>
          <c:idx val="1"/>
          <c:order val="1"/>
          <c:tx>
            <c:v>First Federal Bank Louisiana</c:v>
          </c:tx>
          <c:spPr>
            <a:ln cmpd="sng">
              <a:solidFill>
                <a:srgbClr val="EA4335"/>
              </a:solidFill>
            </a:ln>
          </c:spPr>
          <c:marker>
            <c:symbol val="none"/>
          </c:marker>
          <c:cat>
            <c:strRef>
              <c:f>'IV. Ratio Analysis'!$A$31:$E$31</c:f>
            </c:strRef>
          </c:cat>
          <c:val>
            <c:numRef>
              <c:f>'IV. Ratio Analysis'!$G$32:$K$32</c:f>
              <c:numCache/>
            </c:numRef>
          </c:val>
          <c:smooth val="0"/>
        </c:ser>
        <c:ser>
          <c:idx val="2"/>
          <c:order val="2"/>
          <c:tx>
            <c:v>Fidelity Bank</c:v>
          </c:tx>
          <c:spPr>
            <a:ln cmpd="sng">
              <a:solidFill>
                <a:srgbClr val="FBBC04"/>
              </a:solidFill>
            </a:ln>
          </c:spPr>
          <c:marker>
            <c:symbol val="none"/>
          </c:marker>
          <c:cat>
            <c:strRef>
              <c:f>'IV. Ratio Analysis'!$A$31:$E$31</c:f>
            </c:strRef>
          </c:cat>
          <c:val>
            <c:numRef>
              <c:f>'IV. Ratio Analysis'!$M$32:$Q$32</c:f>
              <c:numCache/>
            </c:numRef>
          </c:val>
          <c:smooth val="0"/>
        </c:ser>
        <c:ser>
          <c:idx val="3"/>
          <c:order val="3"/>
          <c:tx>
            <c:v>Peer Group</c:v>
          </c:tx>
          <c:spPr>
            <a:ln cmpd="sng">
              <a:solidFill>
                <a:srgbClr val="34A853"/>
              </a:solidFill>
            </a:ln>
          </c:spPr>
          <c:marker>
            <c:symbol val="none"/>
          </c:marker>
          <c:cat>
            <c:strRef>
              <c:f>'IV. Ratio Analysis'!$A$31:$E$31</c:f>
            </c:strRef>
          </c:cat>
          <c:val>
            <c:numRef>
              <c:f>'IV. Ratio Analysis'!$S$32:$W$32</c:f>
              <c:numCache/>
            </c:numRef>
          </c:val>
          <c:smooth val="0"/>
        </c:ser>
        <c:axId val="307083621"/>
        <c:axId val="994208780"/>
      </c:lineChart>
      <c:catAx>
        <c:axId val="3070836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4208780"/>
      </c:catAx>
      <c:valAx>
        <c:axId val="9942087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7083621"/>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Efficiency Ratio</a:t>
            </a:r>
          </a:p>
        </c:rich>
      </c:tx>
      <c:overlay val="0"/>
    </c:title>
    <c:plotArea>
      <c:layout/>
      <c:lineChart>
        <c:ser>
          <c:idx val="0"/>
          <c:order val="0"/>
          <c:tx>
            <c:v>Federal Savings Bank</c:v>
          </c:tx>
          <c:spPr>
            <a:ln cmpd="sng">
              <a:solidFill>
                <a:srgbClr val="4285F4"/>
              </a:solidFill>
            </a:ln>
          </c:spPr>
          <c:marker>
            <c:symbol val="none"/>
          </c:marker>
          <c:cat>
            <c:strRef>
              <c:f>'IV. Ratio Analysis'!$A$48:$E$48</c:f>
            </c:strRef>
          </c:cat>
          <c:val>
            <c:numRef>
              <c:f>'IV. Ratio Analysis'!$A$49:$E$49</c:f>
              <c:numCache/>
            </c:numRef>
          </c:val>
          <c:smooth val="0"/>
        </c:ser>
        <c:ser>
          <c:idx val="1"/>
          <c:order val="1"/>
          <c:tx>
            <c:v>First Federal Bank Louisiana</c:v>
          </c:tx>
          <c:spPr>
            <a:ln cmpd="sng">
              <a:solidFill>
                <a:srgbClr val="EA4335"/>
              </a:solidFill>
            </a:ln>
          </c:spPr>
          <c:marker>
            <c:symbol val="none"/>
          </c:marker>
          <c:cat>
            <c:strRef>
              <c:f>'IV. Ratio Analysis'!$A$48:$E$48</c:f>
            </c:strRef>
          </c:cat>
          <c:val>
            <c:numRef>
              <c:f>'IV. Ratio Analysis'!$G$49:$K$49</c:f>
              <c:numCache/>
            </c:numRef>
          </c:val>
          <c:smooth val="0"/>
        </c:ser>
        <c:ser>
          <c:idx val="2"/>
          <c:order val="2"/>
          <c:tx>
            <c:v>Fidelity Bank</c:v>
          </c:tx>
          <c:spPr>
            <a:ln cmpd="sng">
              <a:solidFill>
                <a:srgbClr val="FBBC04"/>
              </a:solidFill>
            </a:ln>
          </c:spPr>
          <c:marker>
            <c:symbol val="none"/>
          </c:marker>
          <c:cat>
            <c:strRef>
              <c:f>'IV. Ratio Analysis'!$A$48:$E$48</c:f>
            </c:strRef>
          </c:cat>
          <c:val>
            <c:numRef>
              <c:f>'IV. Ratio Analysis'!$M$49:$Q$49</c:f>
              <c:numCache/>
            </c:numRef>
          </c:val>
          <c:smooth val="0"/>
        </c:ser>
        <c:ser>
          <c:idx val="3"/>
          <c:order val="3"/>
          <c:tx>
            <c:v>Peer Group</c:v>
          </c:tx>
          <c:spPr>
            <a:ln cmpd="sng">
              <a:solidFill>
                <a:srgbClr val="34A853"/>
              </a:solidFill>
            </a:ln>
          </c:spPr>
          <c:marker>
            <c:symbol val="none"/>
          </c:marker>
          <c:cat>
            <c:strRef>
              <c:f>'IV. Ratio Analysis'!$A$48:$E$48</c:f>
            </c:strRef>
          </c:cat>
          <c:val>
            <c:numRef>
              <c:f>'IV. Ratio Analysis'!$S$49:$W$49</c:f>
              <c:numCache/>
            </c:numRef>
          </c:val>
          <c:smooth val="0"/>
        </c:ser>
        <c:axId val="1534448879"/>
        <c:axId val="171655391"/>
      </c:lineChart>
      <c:catAx>
        <c:axId val="15344488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655391"/>
      </c:catAx>
      <c:valAx>
        <c:axId val="1716553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4448879"/>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Amount od Loan Charge Offs</a:t>
            </a:r>
          </a:p>
        </c:rich>
      </c:tx>
      <c:overlay val="0"/>
    </c:title>
    <c:plotArea>
      <c:layout/>
      <c:lineChart>
        <c:ser>
          <c:idx val="0"/>
          <c:order val="0"/>
          <c:tx>
            <c:v>Federal Savings Bank</c:v>
          </c:tx>
          <c:spPr>
            <a:ln cmpd="sng">
              <a:solidFill>
                <a:srgbClr val="4285F4"/>
              </a:solidFill>
            </a:ln>
          </c:spPr>
          <c:marker>
            <c:symbol val="none"/>
          </c:marker>
          <c:cat>
            <c:strRef>
              <c:f>'IV. Ratio Analysis'!$A$67:$E$67</c:f>
            </c:strRef>
          </c:cat>
          <c:val>
            <c:numRef>
              <c:f>'IV. Ratio Analysis'!$A$68:$E$68</c:f>
              <c:numCache/>
            </c:numRef>
          </c:val>
          <c:smooth val="0"/>
        </c:ser>
        <c:ser>
          <c:idx val="1"/>
          <c:order val="1"/>
          <c:tx>
            <c:v>First Federal Bank Louisiana</c:v>
          </c:tx>
          <c:spPr>
            <a:ln cmpd="sng">
              <a:solidFill>
                <a:srgbClr val="EA4335"/>
              </a:solidFill>
            </a:ln>
          </c:spPr>
          <c:marker>
            <c:symbol val="none"/>
          </c:marker>
          <c:cat>
            <c:strRef>
              <c:f>'IV. Ratio Analysis'!$A$67:$E$67</c:f>
            </c:strRef>
          </c:cat>
          <c:val>
            <c:numRef>
              <c:f>'IV. Ratio Analysis'!$G$68:$K$68</c:f>
              <c:numCache/>
            </c:numRef>
          </c:val>
          <c:smooth val="0"/>
        </c:ser>
        <c:ser>
          <c:idx val="2"/>
          <c:order val="2"/>
          <c:tx>
            <c:v>Fidelity Bank</c:v>
          </c:tx>
          <c:spPr>
            <a:ln cmpd="sng">
              <a:solidFill>
                <a:srgbClr val="FBBC04"/>
              </a:solidFill>
            </a:ln>
          </c:spPr>
          <c:marker>
            <c:symbol val="none"/>
          </c:marker>
          <c:cat>
            <c:strRef>
              <c:f>'IV. Ratio Analysis'!$A$67:$E$67</c:f>
            </c:strRef>
          </c:cat>
          <c:val>
            <c:numRef>
              <c:f>'IV. Ratio Analysis'!$M$68:$Q$68</c:f>
              <c:numCache/>
            </c:numRef>
          </c:val>
          <c:smooth val="0"/>
        </c:ser>
        <c:ser>
          <c:idx val="3"/>
          <c:order val="3"/>
          <c:tx>
            <c:v>Peer Group</c:v>
          </c:tx>
          <c:spPr>
            <a:ln cmpd="sng">
              <a:solidFill>
                <a:srgbClr val="34A853"/>
              </a:solidFill>
            </a:ln>
          </c:spPr>
          <c:marker>
            <c:symbol val="none"/>
          </c:marker>
          <c:cat>
            <c:strRef>
              <c:f>'IV. Ratio Analysis'!$A$67:$E$67</c:f>
            </c:strRef>
          </c:cat>
          <c:val>
            <c:numRef>
              <c:f>'IV. Ratio Analysis'!$S$68:$W$68</c:f>
              <c:numCache/>
            </c:numRef>
          </c:val>
          <c:smooth val="0"/>
        </c:ser>
        <c:axId val="24141189"/>
        <c:axId val="1023898215"/>
      </c:lineChart>
      <c:catAx>
        <c:axId val="241411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23898215"/>
      </c:catAx>
      <c:valAx>
        <c:axId val="10238982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141189"/>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Percentage of Loan Charge-Offs to Total Loans</a:t>
            </a:r>
          </a:p>
        </c:rich>
      </c:tx>
      <c:overlay val="0"/>
    </c:title>
    <c:plotArea>
      <c:layout/>
      <c:lineChart>
        <c:ser>
          <c:idx val="0"/>
          <c:order val="0"/>
          <c:tx>
            <c:v>Federal Savings Bank</c:v>
          </c:tx>
          <c:spPr>
            <a:ln cmpd="sng">
              <a:solidFill>
                <a:srgbClr val="4285F4"/>
              </a:solidFill>
            </a:ln>
          </c:spPr>
          <c:marker>
            <c:symbol val="none"/>
          </c:marker>
          <c:cat>
            <c:strRef>
              <c:f>'IV. Ratio Analysis'!$A$90:$E$90</c:f>
            </c:strRef>
          </c:cat>
          <c:val>
            <c:numRef>
              <c:f>'IV. Ratio Analysis'!$A$91:$E$91</c:f>
              <c:numCache/>
            </c:numRef>
          </c:val>
          <c:smooth val="0"/>
        </c:ser>
        <c:ser>
          <c:idx val="1"/>
          <c:order val="1"/>
          <c:tx>
            <c:v>First Federal Bank Louisiana</c:v>
          </c:tx>
          <c:spPr>
            <a:ln cmpd="sng">
              <a:solidFill>
                <a:srgbClr val="EA4335"/>
              </a:solidFill>
            </a:ln>
          </c:spPr>
          <c:marker>
            <c:symbol val="none"/>
          </c:marker>
          <c:cat>
            <c:strRef>
              <c:f>'IV. Ratio Analysis'!$A$90:$E$90</c:f>
            </c:strRef>
          </c:cat>
          <c:val>
            <c:numRef>
              <c:f>'IV. Ratio Analysis'!$G$91:$K$91</c:f>
              <c:numCache/>
            </c:numRef>
          </c:val>
          <c:smooth val="0"/>
        </c:ser>
        <c:ser>
          <c:idx val="2"/>
          <c:order val="2"/>
          <c:tx>
            <c:v>Fidelity Bank</c:v>
          </c:tx>
          <c:spPr>
            <a:ln cmpd="sng">
              <a:solidFill>
                <a:srgbClr val="FBBC04"/>
              </a:solidFill>
            </a:ln>
          </c:spPr>
          <c:marker>
            <c:symbol val="none"/>
          </c:marker>
          <c:cat>
            <c:strRef>
              <c:f>'IV. Ratio Analysis'!$A$90:$E$90</c:f>
            </c:strRef>
          </c:cat>
          <c:val>
            <c:numRef>
              <c:f>'IV. Ratio Analysis'!$M$91:$Q$91</c:f>
              <c:numCache/>
            </c:numRef>
          </c:val>
          <c:smooth val="0"/>
        </c:ser>
        <c:ser>
          <c:idx val="3"/>
          <c:order val="3"/>
          <c:tx>
            <c:v>Peer Group</c:v>
          </c:tx>
          <c:spPr>
            <a:ln cmpd="sng">
              <a:solidFill>
                <a:srgbClr val="34A853"/>
              </a:solidFill>
            </a:ln>
          </c:spPr>
          <c:marker>
            <c:symbol val="none"/>
          </c:marker>
          <c:cat>
            <c:strRef>
              <c:f>'IV. Ratio Analysis'!$A$90:$E$90</c:f>
            </c:strRef>
          </c:cat>
          <c:val>
            <c:numRef>
              <c:f>'IV. Ratio Analysis'!$S$91:$W$91</c:f>
              <c:numCache/>
            </c:numRef>
          </c:val>
          <c:smooth val="0"/>
        </c:ser>
        <c:axId val="374885694"/>
        <c:axId val="558661886"/>
      </c:lineChart>
      <c:catAx>
        <c:axId val="3748856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58661886"/>
      </c:catAx>
      <c:valAx>
        <c:axId val="5586618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488569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Estate Loans</a:t>
            </a:r>
          </a:p>
        </c:rich>
      </c:tx>
      <c:overlay val="0"/>
    </c:title>
    <c:plotArea>
      <c:layout/>
      <c:lineChart>
        <c:ser>
          <c:idx val="0"/>
          <c:order val="0"/>
          <c:tx>
            <c:v>Federal Savings</c:v>
          </c:tx>
          <c:spPr>
            <a:ln cmpd="sng">
              <a:solidFill>
                <a:srgbClr val="4285F4"/>
              </a:solidFill>
            </a:ln>
          </c:spPr>
          <c:marker>
            <c:symbol val="none"/>
          </c:marker>
          <c:cat>
            <c:strRef>
              <c:f>'II. Balance Sheets'!$B$112:$F$112</c:f>
            </c:strRef>
          </c:cat>
          <c:val>
            <c:numRef>
              <c:f>'II. Balance Sheets'!$B$113:$F$113</c:f>
              <c:numCache/>
            </c:numRef>
          </c:val>
          <c:smooth val="0"/>
        </c:ser>
        <c:ser>
          <c:idx val="1"/>
          <c:order val="1"/>
          <c:tx>
            <c:v>First Federal Bank Of Louisiana</c:v>
          </c:tx>
          <c:spPr>
            <a:ln cmpd="sng">
              <a:solidFill>
                <a:srgbClr val="EA4335"/>
              </a:solidFill>
            </a:ln>
          </c:spPr>
          <c:marker>
            <c:symbol val="none"/>
          </c:marker>
          <c:cat>
            <c:strRef>
              <c:f>'II. Balance Sheets'!$B$112:$F$112</c:f>
            </c:strRef>
          </c:cat>
          <c:val>
            <c:numRef>
              <c:f>'II. Balance Sheets'!$H$113:$L$113</c:f>
              <c:numCache/>
            </c:numRef>
          </c:val>
          <c:smooth val="0"/>
        </c:ser>
        <c:ser>
          <c:idx val="2"/>
          <c:order val="2"/>
          <c:tx>
            <c:v>Fidelity Bank</c:v>
          </c:tx>
          <c:spPr>
            <a:ln cmpd="sng">
              <a:solidFill>
                <a:srgbClr val="FBBC04"/>
              </a:solidFill>
            </a:ln>
          </c:spPr>
          <c:marker>
            <c:symbol val="none"/>
          </c:marker>
          <c:cat>
            <c:strRef>
              <c:f>'II. Balance Sheets'!$B$112:$F$112</c:f>
            </c:strRef>
          </c:cat>
          <c:val>
            <c:numRef>
              <c:f>'II. Balance Sheets'!$N$113:$R$113</c:f>
              <c:numCache/>
            </c:numRef>
          </c:val>
          <c:smooth val="0"/>
        </c:ser>
        <c:axId val="1081775039"/>
        <c:axId val="1757602424"/>
      </c:lineChart>
      <c:catAx>
        <c:axId val="10817750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7602424"/>
      </c:catAx>
      <c:valAx>
        <c:axId val="17576024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1775039"/>
      </c:valAx>
    </c:plotArea>
    <c:legend>
      <c:legendPos val="r"/>
      <c:overlay val="0"/>
      <c:txPr>
        <a:bodyPr/>
        <a:lstStyle/>
        <a:p>
          <a:pPr lvl="0">
            <a:defRPr b="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Assets per Employee (in millions)</a:t>
            </a:r>
          </a:p>
        </c:rich>
      </c:tx>
      <c:overlay val="0"/>
    </c:title>
    <c:plotArea>
      <c:layout/>
      <c:lineChart>
        <c:ser>
          <c:idx val="0"/>
          <c:order val="0"/>
          <c:tx>
            <c:v>Federal Savings Bank</c:v>
          </c:tx>
          <c:spPr>
            <a:ln cmpd="sng">
              <a:solidFill>
                <a:srgbClr val="4285F4"/>
              </a:solidFill>
            </a:ln>
          </c:spPr>
          <c:marker>
            <c:symbol val="none"/>
          </c:marker>
          <c:cat>
            <c:strRef>
              <c:f>'IV. Ratio Analysis'!$A$109:$E$109</c:f>
            </c:strRef>
          </c:cat>
          <c:val>
            <c:numRef>
              <c:f>'IV. Ratio Analysis'!$A$110:$E$110</c:f>
              <c:numCache/>
            </c:numRef>
          </c:val>
          <c:smooth val="0"/>
        </c:ser>
        <c:ser>
          <c:idx val="1"/>
          <c:order val="1"/>
          <c:tx>
            <c:v>First Federal Bank Louisiana</c:v>
          </c:tx>
          <c:spPr>
            <a:ln cmpd="sng">
              <a:solidFill>
                <a:srgbClr val="EA4335"/>
              </a:solidFill>
            </a:ln>
          </c:spPr>
          <c:marker>
            <c:symbol val="none"/>
          </c:marker>
          <c:cat>
            <c:strRef>
              <c:f>'IV. Ratio Analysis'!$A$109:$E$109</c:f>
            </c:strRef>
          </c:cat>
          <c:val>
            <c:numRef>
              <c:f>'IV. Ratio Analysis'!$G$110:$K$110</c:f>
              <c:numCache/>
            </c:numRef>
          </c:val>
          <c:smooth val="0"/>
        </c:ser>
        <c:ser>
          <c:idx val="2"/>
          <c:order val="2"/>
          <c:tx>
            <c:v>Fidelity Bank</c:v>
          </c:tx>
          <c:spPr>
            <a:ln cmpd="sng">
              <a:solidFill>
                <a:srgbClr val="FBBC04"/>
              </a:solidFill>
            </a:ln>
          </c:spPr>
          <c:marker>
            <c:symbol val="none"/>
          </c:marker>
          <c:cat>
            <c:strRef>
              <c:f>'IV. Ratio Analysis'!$A$109:$E$109</c:f>
            </c:strRef>
          </c:cat>
          <c:val>
            <c:numRef>
              <c:f>'IV. Ratio Analysis'!$M$110:$Q$110</c:f>
              <c:numCache/>
            </c:numRef>
          </c:val>
          <c:smooth val="0"/>
        </c:ser>
        <c:ser>
          <c:idx val="3"/>
          <c:order val="3"/>
          <c:tx>
            <c:v>Peer Group</c:v>
          </c:tx>
          <c:spPr>
            <a:ln cmpd="sng">
              <a:solidFill>
                <a:srgbClr val="34A853"/>
              </a:solidFill>
            </a:ln>
          </c:spPr>
          <c:marker>
            <c:symbol val="none"/>
          </c:marker>
          <c:cat>
            <c:strRef>
              <c:f>'IV. Ratio Analysis'!$A$109:$E$109</c:f>
            </c:strRef>
          </c:cat>
          <c:val>
            <c:numRef>
              <c:f>'IV. Ratio Analysis'!$S$110:$W$110</c:f>
              <c:numCache/>
            </c:numRef>
          </c:val>
          <c:smooth val="0"/>
        </c:ser>
        <c:axId val="1999598156"/>
        <c:axId val="1068419218"/>
      </c:lineChart>
      <c:catAx>
        <c:axId val="19995981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68419218"/>
      </c:catAx>
      <c:valAx>
        <c:axId val="10684192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9598156"/>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Employees</a:t>
            </a:r>
          </a:p>
        </c:rich>
      </c:tx>
      <c:overlay val="0"/>
    </c:title>
    <c:plotArea>
      <c:layout/>
      <c:lineChart>
        <c:ser>
          <c:idx val="0"/>
          <c:order val="0"/>
          <c:tx>
            <c:v>Federal Savings Bank</c:v>
          </c:tx>
          <c:spPr>
            <a:ln cmpd="sng">
              <a:solidFill>
                <a:srgbClr val="4285F4"/>
              </a:solidFill>
            </a:ln>
          </c:spPr>
          <c:marker>
            <c:symbol val="none"/>
          </c:marker>
          <c:cat>
            <c:strRef>
              <c:f>'IV. Ratio Analysis'!$A$129:$E$129</c:f>
            </c:strRef>
          </c:cat>
          <c:val>
            <c:numRef>
              <c:f>'IV. Ratio Analysis'!$A$130:$E$130</c:f>
              <c:numCache/>
            </c:numRef>
          </c:val>
          <c:smooth val="0"/>
        </c:ser>
        <c:ser>
          <c:idx val="1"/>
          <c:order val="1"/>
          <c:tx>
            <c:v>First Federal Bank Louisiana</c:v>
          </c:tx>
          <c:spPr>
            <a:ln cmpd="sng">
              <a:solidFill>
                <a:srgbClr val="EA4335"/>
              </a:solidFill>
            </a:ln>
          </c:spPr>
          <c:marker>
            <c:symbol val="none"/>
          </c:marker>
          <c:cat>
            <c:strRef>
              <c:f>'IV. Ratio Analysis'!$A$129:$E$129</c:f>
            </c:strRef>
          </c:cat>
          <c:val>
            <c:numRef>
              <c:f>'IV. Ratio Analysis'!$G$130:$K$130</c:f>
              <c:numCache/>
            </c:numRef>
          </c:val>
          <c:smooth val="0"/>
        </c:ser>
        <c:ser>
          <c:idx val="2"/>
          <c:order val="2"/>
          <c:tx>
            <c:v>Fidelity Bank</c:v>
          </c:tx>
          <c:spPr>
            <a:ln cmpd="sng">
              <a:solidFill>
                <a:srgbClr val="FBBC04"/>
              </a:solidFill>
            </a:ln>
          </c:spPr>
          <c:marker>
            <c:symbol val="none"/>
          </c:marker>
          <c:cat>
            <c:strRef>
              <c:f>'IV. Ratio Analysis'!$A$129:$E$129</c:f>
            </c:strRef>
          </c:cat>
          <c:val>
            <c:numRef>
              <c:f>'IV. Ratio Analysis'!$M$130:$Q$130</c:f>
              <c:numCache/>
            </c:numRef>
          </c:val>
          <c:smooth val="0"/>
        </c:ser>
        <c:ser>
          <c:idx val="3"/>
          <c:order val="3"/>
          <c:tx>
            <c:v>Peer Group</c:v>
          </c:tx>
          <c:spPr>
            <a:ln cmpd="sng">
              <a:solidFill>
                <a:srgbClr val="34A853"/>
              </a:solidFill>
            </a:ln>
          </c:spPr>
          <c:marker>
            <c:symbol val="none"/>
          </c:marker>
          <c:cat>
            <c:strRef>
              <c:f>'IV. Ratio Analysis'!$A$129:$E$129</c:f>
            </c:strRef>
          </c:cat>
          <c:val>
            <c:numRef>
              <c:f>'IV. Ratio Analysis'!$S$130:$W$130</c:f>
              <c:numCache/>
            </c:numRef>
          </c:val>
          <c:smooth val="0"/>
        </c:ser>
        <c:axId val="1336260726"/>
        <c:axId val="2036128236"/>
      </c:lineChart>
      <c:catAx>
        <c:axId val="13362607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36128236"/>
      </c:catAx>
      <c:valAx>
        <c:axId val="20361282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6260726"/>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Salary per Employee (in thousands)</a:t>
            </a:r>
          </a:p>
        </c:rich>
      </c:tx>
      <c:overlay val="0"/>
    </c:title>
    <c:plotArea>
      <c:layout/>
      <c:lineChart>
        <c:ser>
          <c:idx val="0"/>
          <c:order val="0"/>
          <c:tx>
            <c:v>Federal Savings Bank</c:v>
          </c:tx>
          <c:spPr>
            <a:ln cmpd="sng">
              <a:solidFill>
                <a:srgbClr val="4285F4"/>
              </a:solidFill>
            </a:ln>
          </c:spPr>
          <c:marker>
            <c:symbol val="none"/>
          </c:marker>
          <c:cat>
            <c:strRef>
              <c:f>'IV. Ratio Analysis'!$A$150:$E$150</c:f>
            </c:strRef>
          </c:cat>
          <c:val>
            <c:numRef>
              <c:f>'IV. Ratio Analysis'!$A$151:$E$151</c:f>
              <c:numCache/>
            </c:numRef>
          </c:val>
          <c:smooth val="0"/>
        </c:ser>
        <c:ser>
          <c:idx val="1"/>
          <c:order val="1"/>
          <c:tx>
            <c:v>First Federal Bank Louisiana</c:v>
          </c:tx>
          <c:spPr>
            <a:ln cmpd="sng">
              <a:solidFill>
                <a:srgbClr val="EA4335"/>
              </a:solidFill>
            </a:ln>
          </c:spPr>
          <c:marker>
            <c:symbol val="none"/>
          </c:marker>
          <c:cat>
            <c:strRef>
              <c:f>'IV. Ratio Analysis'!$A$150:$E$150</c:f>
            </c:strRef>
          </c:cat>
          <c:val>
            <c:numRef>
              <c:f>'IV. Ratio Analysis'!$G$151:$K$151</c:f>
              <c:numCache/>
            </c:numRef>
          </c:val>
          <c:smooth val="0"/>
        </c:ser>
        <c:ser>
          <c:idx val="2"/>
          <c:order val="2"/>
          <c:tx>
            <c:v>Fidelity Bank</c:v>
          </c:tx>
          <c:spPr>
            <a:ln cmpd="sng">
              <a:solidFill>
                <a:srgbClr val="FBBC04"/>
              </a:solidFill>
            </a:ln>
          </c:spPr>
          <c:marker>
            <c:symbol val="none"/>
          </c:marker>
          <c:cat>
            <c:strRef>
              <c:f>'IV. Ratio Analysis'!$A$150:$E$150</c:f>
            </c:strRef>
          </c:cat>
          <c:val>
            <c:numRef>
              <c:f>'IV. Ratio Analysis'!$M$151:$Q$151</c:f>
              <c:numCache/>
            </c:numRef>
          </c:val>
          <c:smooth val="0"/>
        </c:ser>
        <c:ser>
          <c:idx val="3"/>
          <c:order val="3"/>
          <c:tx>
            <c:v>Peer Group</c:v>
          </c:tx>
          <c:spPr>
            <a:ln cmpd="sng">
              <a:solidFill>
                <a:srgbClr val="34A853"/>
              </a:solidFill>
            </a:ln>
          </c:spPr>
          <c:marker>
            <c:symbol val="none"/>
          </c:marker>
          <c:cat>
            <c:strRef>
              <c:f>'IV. Ratio Analysis'!$A$150:$E$150</c:f>
            </c:strRef>
          </c:cat>
          <c:val>
            <c:numRef>
              <c:f>'IV. Ratio Analysis'!$S$151:$W$151</c:f>
              <c:numCache/>
            </c:numRef>
          </c:val>
          <c:smooth val="0"/>
        </c:ser>
        <c:axId val="303568028"/>
        <c:axId val="606947021"/>
      </c:lineChart>
      <c:catAx>
        <c:axId val="3035680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6947021"/>
      </c:catAx>
      <c:valAx>
        <c:axId val="6069470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356802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Commercial Loans</a:t>
            </a:r>
          </a:p>
        </c:rich>
      </c:tx>
      <c:overlay val="0"/>
    </c:title>
    <c:plotArea>
      <c:layout/>
      <c:lineChart>
        <c:ser>
          <c:idx val="0"/>
          <c:order val="0"/>
          <c:tx>
            <c:v>Federal Savings</c:v>
          </c:tx>
          <c:spPr>
            <a:ln cmpd="sng">
              <a:solidFill>
                <a:srgbClr val="4285F4"/>
              </a:solidFill>
            </a:ln>
          </c:spPr>
          <c:marker>
            <c:symbol val="none"/>
          </c:marker>
          <c:cat>
            <c:strRef>
              <c:f>'II. Balance Sheets'!$B$131:$F$131</c:f>
            </c:strRef>
          </c:cat>
          <c:val>
            <c:numRef>
              <c:f>'II. Balance Sheets'!$B$132:$F$132</c:f>
              <c:numCache/>
            </c:numRef>
          </c:val>
          <c:smooth val="0"/>
        </c:ser>
        <c:ser>
          <c:idx val="1"/>
          <c:order val="1"/>
          <c:tx>
            <c:v>First Federal Bank Of Louisiana</c:v>
          </c:tx>
          <c:spPr>
            <a:ln cmpd="sng">
              <a:solidFill>
                <a:srgbClr val="EA4335"/>
              </a:solidFill>
            </a:ln>
          </c:spPr>
          <c:marker>
            <c:symbol val="none"/>
          </c:marker>
          <c:cat>
            <c:strRef>
              <c:f>'II. Balance Sheets'!$B$131:$F$131</c:f>
            </c:strRef>
          </c:cat>
          <c:val>
            <c:numRef>
              <c:f>'II. Balance Sheets'!$H$132:$L$132</c:f>
              <c:numCache/>
            </c:numRef>
          </c:val>
          <c:smooth val="0"/>
        </c:ser>
        <c:ser>
          <c:idx val="2"/>
          <c:order val="2"/>
          <c:tx>
            <c:v>Fidelity Bank</c:v>
          </c:tx>
          <c:spPr>
            <a:ln cmpd="sng">
              <a:solidFill>
                <a:srgbClr val="FBBC04"/>
              </a:solidFill>
            </a:ln>
          </c:spPr>
          <c:marker>
            <c:symbol val="none"/>
          </c:marker>
          <c:cat>
            <c:strRef>
              <c:f>'II. Balance Sheets'!$B$131:$F$131</c:f>
            </c:strRef>
          </c:cat>
          <c:val>
            <c:numRef>
              <c:f>'II. Balance Sheets'!$N$132:$R$132</c:f>
              <c:numCache/>
            </c:numRef>
          </c:val>
          <c:smooth val="0"/>
        </c:ser>
        <c:axId val="1550650531"/>
        <c:axId val="877690366"/>
      </c:lineChart>
      <c:catAx>
        <c:axId val="15506505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7690366"/>
      </c:catAx>
      <c:valAx>
        <c:axId val="877690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065053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Consumer Loans</a:t>
            </a:r>
          </a:p>
        </c:rich>
      </c:tx>
      <c:overlay val="0"/>
    </c:title>
    <c:plotArea>
      <c:layout/>
      <c:lineChart>
        <c:ser>
          <c:idx val="0"/>
          <c:order val="0"/>
          <c:tx>
            <c:v>Federal Savings</c:v>
          </c:tx>
          <c:spPr>
            <a:ln cmpd="sng">
              <a:solidFill>
                <a:srgbClr val="4285F4"/>
              </a:solidFill>
            </a:ln>
          </c:spPr>
          <c:marker>
            <c:symbol val="none"/>
          </c:marker>
          <c:cat>
            <c:strRef>
              <c:f>'II. Balance Sheets'!$B$151:$F$151</c:f>
            </c:strRef>
          </c:cat>
          <c:val>
            <c:numRef>
              <c:f>'II. Balance Sheets'!$B$152:$F$152</c:f>
              <c:numCache/>
            </c:numRef>
          </c:val>
          <c:smooth val="0"/>
        </c:ser>
        <c:ser>
          <c:idx val="1"/>
          <c:order val="1"/>
          <c:tx>
            <c:v>First Federal Bank Of Louisiana</c:v>
          </c:tx>
          <c:spPr>
            <a:ln cmpd="sng">
              <a:solidFill>
                <a:srgbClr val="EA4335"/>
              </a:solidFill>
            </a:ln>
          </c:spPr>
          <c:marker>
            <c:symbol val="none"/>
          </c:marker>
          <c:cat>
            <c:strRef>
              <c:f>'II. Balance Sheets'!$B$151:$F$151</c:f>
            </c:strRef>
          </c:cat>
          <c:val>
            <c:numRef>
              <c:f>'II. Balance Sheets'!$H$152:$L$152</c:f>
              <c:numCache/>
            </c:numRef>
          </c:val>
          <c:smooth val="0"/>
        </c:ser>
        <c:ser>
          <c:idx val="2"/>
          <c:order val="2"/>
          <c:tx>
            <c:v>Fidelity Bank</c:v>
          </c:tx>
          <c:spPr>
            <a:ln cmpd="sng">
              <a:solidFill>
                <a:srgbClr val="FBBC04"/>
              </a:solidFill>
            </a:ln>
          </c:spPr>
          <c:marker>
            <c:symbol val="none"/>
          </c:marker>
          <c:cat>
            <c:strRef>
              <c:f>'II. Balance Sheets'!$B$151:$F$151</c:f>
            </c:strRef>
          </c:cat>
          <c:val>
            <c:numRef>
              <c:f>'II. Balance Sheets'!$N$152:$R$152</c:f>
              <c:numCache/>
            </c:numRef>
          </c:val>
          <c:smooth val="0"/>
        </c:ser>
        <c:axId val="92173492"/>
        <c:axId val="1901509951"/>
      </c:lineChart>
      <c:catAx>
        <c:axId val="921734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1509951"/>
      </c:catAx>
      <c:valAx>
        <c:axId val="1901509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17349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Agricultural Loans</a:t>
            </a:r>
          </a:p>
        </c:rich>
      </c:tx>
      <c:overlay val="0"/>
    </c:title>
    <c:plotArea>
      <c:layout/>
      <c:lineChart>
        <c:ser>
          <c:idx val="0"/>
          <c:order val="0"/>
          <c:tx>
            <c:v>Federal Savings</c:v>
          </c:tx>
          <c:spPr>
            <a:ln cmpd="sng">
              <a:solidFill>
                <a:srgbClr val="4285F4"/>
              </a:solidFill>
            </a:ln>
          </c:spPr>
          <c:marker>
            <c:symbol val="none"/>
          </c:marker>
          <c:cat>
            <c:strRef>
              <c:f>'II. Balance Sheets'!$B$170:$F$170</c:f>
            </c:strRef>
          </c:cat>
          <c:val>
            <c:numRef>
              <c:f>'II. Balance Sheets'!$B$171:$F$171</c:f>
              <c:numCache/>
            </c:numRef>
          </c:val>
          <c:smooth val="0"/>
        </c:ser>
        <c:ser>
          <c:idx val="1"/>
          <c:order val="1"/>
          <c:tx>
            <c:v>First Federal Bank Of Louisiana</c:v>
          </c:tx>
          <c:spPr>
            <a:ln cmpd="sng">
              <a:solidFill>
                <a:srgbClr val="EA4335"/>
              </a:solidFill>
            </a:ln>
          </c:spPr>
          <c:marker>
            <c:symbol val="none"/>
          </c:marker>
          <c:cat>
            <c:strRef>
              <c:f>'II. Balance Sheets'!$B$170:$F$170</c:f>
            </c:strRef>
          </c:cat>
          <c:val>
            <c:numRef>
              <c:f>'II. Balance Sheets'!$H$171:$L$171</c:f>
              <c:numCache/>
            </c:numRef>
          </c:val>
          <c:smooth val="0"/>
        </c:ser>
        <c:ser>
          <c:idx val="2"/>
          <c:order val="2"/>
          <c:tx>
            <c:v>Fidelity Bank</c:v>
          </c:tx>
          <c:spPr>
            <a:ln cmpd="sng">
              <a:solidFill>
                <a:srgbClr val="FBBC04"/>
              </a:solidFill>
            </a:ln>
          </c:spPr>
          <c:marker>
            <c:symbol val="none"/>
          </c:marker>
          <c:cat>
            <c:strRef>
              <c:f>'II. Balance Sheets'!$B$170:$F$170</c:f>
            </c:strRef>
          </c:cat>
          <c:val>
            <c:numRef>
              <c:f>'II. Balance Sheets'!$N$171:$R$171</c:f>
              <c:numCache/>
            </c:numRef>
          </c:val>
          <c:smooth val="0"/>
        </c:ser>
        <c:axId val="1837398570"/>
        <c:axId val="931968971"/>
      </c:lineChart>
      <c:catAx>
        <c:axId val="18373985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1968971"/>
      </c:catAx>
      <c:valAx>
        <c:axId val="9319689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739857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Loans</a:t>
            </a:r>
          </a:p>
        </c:rich>
      </c:tx>
      <c:overlay val="0"/>
    </c:title>
    <c:plotArea>
      <c:layout/>
      <c:lineChart>
        <c:ser>
          <c:idx val="0"/>
          <c:order val="0"/>
          <c:tx>
            <c:v>Federal Savings</c:v>
          </c:tx>
          <c:spPr>
            <a:ln cmpd="sng">
              <a:solidFill>
                <a:srgbClr val="4285F4"/>
              </a:solidFill>
            </a:ln>
          </c:spPr>
          <c:marker>
            <c:symbol val="none"/>
          </c:marker>
          <c:cat>
            <c:strRef>
              <c:f>'II. Balance Sheets'!$B$190:$F$190</c:f>
            </c:strRef>
          </c:cat>
          <c:val>
            <c:numRef>
              <c:f>'II. Balance Sheets'!$B$191:$F$191</c:f>
              <c:numCache/>
            </c:numRef>
          </c:val>
          <c:smooth val="0"/>
        </c:ser>
        <c:ser>
          <c:idx val="1"/>
          <c:order val="1"/>
          <c:tx>
            <c:v>First Federal Bank Of Louisiana</c:v>
          </c:tx>
          <c:spPr>
            <a:ln cmpd="sng">
              <a:solidFill>
                <a:srgbClr val="EA4335"/>
              </a:solidFill>
            </a:ln>
          </c:spPr>
          <c:marker>
            <c:symbol val="none"/>
          </c:marker>
          <c:cat>
            <c:strRef>
              <c:f>'II. Balance Sheets'!$B$190:$F$190</c:f>
            </c:strRef>
          </c:cat>
          <c:val>
            <c:numRef>
              <c:f>'II. Balance Sheets'!$H$191:$L$191</c:f>
              <c:numCache/>
            </c:numRef>
          </c:val>
          <c:smooth val="0"/>
        </c:ser>
        <c:ser>
          <c:idx val="2"/>
          <c:order val="2"/>
          <c:tx>
            <c:v>Fidelity Bank</c:v>
          </c:tx>
          <c:spPr>
            <a:ln cmpd="sng">
              <a:solidFill>
                <a:srgbClr val="FBBC04"/>
              </a:solidFill>
            </a:ln>
          </c:spPr>
          <c:marker>
            <c:symbol val="none"/>
          </c:marker>
          <c:cat>
            <c:strRef>
              <c:f>'II. Balance Sheets'!$B$190:$F$190</c:f>
            </c:strRef>
          </c:cat>
          <c:val>
            <c:numRef>
              <c:f>'II. Balance Sheets'!$N$191:$R$191</c:f>
              <c:numCache/>
            </c:numRef>
          </c:val>
          <c:smooth val="0"/>
        </c:ser>
        <c:axId val="434443867"/>
        <c:axId val="2081659637"/>
      </c:lineChart>
      <c:catAx>
        <c:axId val="4344438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1659637"/>
      </c:catAx>
      <c:valAx>
        <c:axId val="20816596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444386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Less: Allowance for loan losses</a:t>
            </a:r>
          </a:p>
        </c:rich>
      </c:tx>
      <c:overlay val="0"/>
    </c:title>
    <c:plotArea>
      <c:layout/>
      <c:lineChart>
        <c:ser>
          <c:idx val="0"/>
          <c:order val="0"/>
          <c:tx>
            <c:v>Federal Savings</c:v>
          </c:tx>
          <c:spPr>
            <a:ln cmpd="sng">
              <a:solidFill>
                <a:srgbClr val="4285F4"/>
              </a:solidFill>
            </a:ln>
          </c:spPr>
          <c:marker>
            <c:symbol val="none"/>
          </c:marker>
          <c:cat>
            <c:strRef>
              <c:f>'II. Balance Sheets'!$B$209:$F$209</c:f>
            </c:strRef>
          </c:cat>
          <c:val>
            <c:numRef>
              <c:f>'II. Balance Sheets'!$B$210:$F$210</c:f>
              <c:numCache/>
            </c:numRef>
          </c:val>
          <c:smooth val="0"/>
        </c:ser>
        <c:ser>
          <c:idx val="1"/>
          <c:order val="1"/>
          <c:tx>
            <c:v>First Federal Bank Of Louisiana</c:v>
          </c:tx>
          <c:spPr>
            <a:ln cmpd="sng">
              <a:solidFill>
                <a:srgbClr val="EA4335"/>
              </a:solidFill>
            </a:ln>
          </c:spPr>
          <c:marker>
            <c:symbol val="none"/>
          </c:marker>
          <c:cat>
            <c:strRef>
              <c:f>'II. Balance Sheets'!$B$209:$F$209</c:f>
            </c:strRef>
          </c:cat>
          <c:val>
            <c:numRef>
              <c:f>'II. Balance Sheets'!$H$210:$L$210</c:f>
              <c:numCache/>
            </c:numRef>
          </c:val>
          <c:smooth val="0"/>
        </c:ser>
        <c:ser>
          <c:idx val="2"/>
          <c:order val="2"/>
          <c:tx>
            <c:v>Fidelity Bank</c:v>
          </c:tx>
          <c:spPr>
            <a:ln cmpd="sng">
              <a:solidFill>
                <a:srgbClr val="FBBC04"/>
              </a:solidFill>
            </a:ln>
          </c:spPr>
          <c:marker>
            <c:symbol val="none"/>
          </c:marker>
          <c:cat>
            <c:strRef>
              <c:f>'II. Balance Sheets'!$B$209:$F$209</c:f>
            </c:strRef>
          </c:cat>
          <c:val>
            <c:numRef>
              <c:f>'II. Balance Sheets'!$N$210:$R$210</c:f>
              <c:numCache/>
            </c:numRef>
          </c:val>
          <c:smooth val="0"/>
        </c:ser>
        <c:axId val="2043964479"/>
        <c:axId val="1074637682"/>
      </c:lineChart>
      <c:catAx>
        <c:axId val="20439644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4637682"/>
      </c:catAx>
      <c:valAx>
        <c:axId val="10746376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396447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20" Type="http://schemas.openxmlformats.org/officeDocument/2006/relationships/chart" Target="../charts/chart20.xml"/><Relationship Id="rId11" Type="http://schemas.openxmlformats.org/officeDocument/2006/relationships/chart" Target="../charts/chart11.xml"/><Relationship Id="rId22" Type="http://schemas.openxmlformats.org/officeDocument/2006/relationships/chart" Target="../charts/chart22.xml"/><Relationship Id="rId10" Type="http://schemas.openxmlformats.org/officeDocument/2006/relationships/chart" Target="../charts/chart10.xml"/><Relationship Id="rId21" Type="http://schemas.openxmlformats.org/officeDocument/2006/relationships/chart" Target="../charts/chart21.xml"/><Relationship Id="rId13" Type="http://schemas.openxmlformats.org/officeDocument/2006/relationships/chart" Target="../charts/chart13.xml"/><Relationship Id="rId12" Type="http://schemas.openxmlformats.org/officeDocument/2006/relationships/chart" Target="../charts/chart12.xml"/><Relationship Id="rId23" Type="http://schemas.openxmlformats.org/officeDocument/2006/relationships/chart" Target="../charts/chart23.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5" Type="http://schemas.openxmlformats.org/officeDocument/2006/relationships/chart" Target="../charts/chart5.xml"/><Relationship Id="rId19" Type="http://schemas.openxmlformats.org/officeDocument/2006/relationships/chart" Target="../charts/chart19.xml"/><Relationship Id="rId6" Type="http://schemas.openxmlformats.org/officeDocument/2006/relationships/chart" Target="../charts/chart6.xml"/><Relationship Id="rId18" Type="http://schemas.openxmlformats.org/officeDocument/2006/relationships/chart" Target="../charts/chart18.xml"/><Relationship Id="rId7" Type="http://schemas.openxmlformats.org/officeDocument/2006/relationships/chart" Target="../charts/chart7.xml"/><Relationship Id="rId8"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1" Type="http://schemas.openxmlformats.org/officeDocument/2006/relationships/chart" Target="../charts/chart34.xml"/><Relationship Id="rId10" Type="http://schemas.openxmlformats.org/officeDocument/2006/relationships/chart" Target="../charts/chart33.xml"/><Relationship Id="rId1" Type="http://schemas.openxmlformats.org/officeDocument/2006/relationships/chart" Target="../charts/chart24.xml"/><Relationship Id="rId2" Type="http://schemas.openxmlformats.org/officeDocument/2006/relationships/chart" Target="../charts/chart25.xml"/><Relationship Id="rId3" Type="http://schemas.openxmlformats.org/officeDocument/2006/relationships/chart" Target="../charts/chart26.xml"/><Relationship Id="rId4" Type="http://schemas.openxmlformats.org/officeDocument/2006/relationships/chart" Target="../charts/chart27.xml"/><Relationship Id="rId9" Type="http://schemas.openxmlformats.org/officeDocument/2006/relationships/chart" Target="../charts/chart32.xml"/><Relationship Id="rId5" Type="http://schemas.openxmlformats.org/officeDocument/2006/relationships/chart" Target="../charts/chart28.xml"/><Relationship Id="rId6" Type="http://schemas.openxmlformats.org/officeDocument/2006/relationships/chart" Target="../charts/chart29.xml"/><Relationship Id="rId7" Type="http://schemas.openxmlformats.org/officeDocument/2006/relationships/chart" Target="../charts/chart30.xml"/><Relationship Id="rId8"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5.xml"/><Relationship Id="rId2" Type="http://schemas.openxmlformats.org/officeDocument/2006/relationships/chart" Target="../charts/chart36.xml"/><Relationship Id="rId3" Type="http://schemas.openxmlformats.org/officeDocument/2006/relationships/chart" Target="../charts/chart37.xml"/><Relationship Id="rId4" Type="http://schemas.openxmlformats.org/officeDocument/2006/relationships/chart" Target="../charts/chart38.xml"/><Relationship Id="rId5" Type="http://schemas.openxmlformats.org/officeDocument/2006/relationships/chart" Target="../charts/chart39.xml"/><Relationship Id="rId6" Type="http://schemas.openxmlformats.org/officeDocument/2006/relationships/chart" Target="../charts/chart40.xml"/><Relationship Id="rId7" Type="http://schemas.openxmlformats.org/officeDocument/2006/relationships/chart" Target="../charts/chart41.xml"/><Relationship Id="rId8"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2238375</xdr:colOff>
      <xdr:row>57</xdr:row>
      <xdr:rowOff>66675</xdr:rowOff>
    </xdr:from>
    <xdr:ext cx="3324225" cy="20574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47625</xdr:colOff>
      <xdr:row>74</xdr:row>
      <xdr:rowOff>161925</xdr:rowOff>
    </xdr:from>
    <xdr:ext cx="3419475" cy="214312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2362200</xdr:colOff>
      <xdr:row>95</xdr:row>
      <xdr:rowOff>171450</xdr:rowOff>
    </xdr:from>
    <xdr:ext cx="3562350" cy="220980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1924050</xdr:colOff>
      <xdr:row>115</xdr:row>
      <xdr:rowOff>28575</xdr:rowOff>
    </xdr:from>
    <xdr:ext cx="4124325" cy="2552700"/>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1562100</xdr:colOff>
      <xdr:row>133</xdr:row>
      <xdr:rowOff>47625</xdr:rowOff>
    </xdr:from>
    <xdr:ext cx="4000500" cy="2476500"/>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xdr:col>
      <xdr:colOff>1571625</xdr:colOff>
      <xdr:row>152</xdr:row>
      <xdr:rowOff>180975</xdr:rowOff>
    </xdr:from>
    <xdr:ext cx="4486275" cy="2752725"/>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1562100</xdr:colOff>
      <xdr:row>172</xdr:row>
      <xdr:rowOff>57150</xdr:rowOff>
    </xdr:from>
    <xdr:ext cx="4486275" cy="275272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1562100</xdr:colOff>
      <xdr:row>191</xdr:row>
      <xdr:rowOff>161925</xdr:rowOff>
    </xdr:from>
    <xdr:ext cx="4352925" cy="2752725"/>
    <xdr:graphicFrame>
      <xdr:nvGraphicFramePr>
        <xdr:cNvPr id="8"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1276350</xdr:colOff>
      <xdr:row>210</xdr:row>
      <xdr:rowOff>133350</xdr:rowOff>
    </xdr:from>
    <xdr:ext cx="4581525" cy="2809875"/>
    <xdr:graphicFrame>
      <xdr:nvGraphicFramePr>
        <xdr:cNvPr id="9"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xdr:col>
      <xdr:colOff>1171575</xdr:colOff>
      <xdr:row>229</xdr:row>
      <xdr:rowOff>161925</xdr:rowOff>
    </xdr:from>
    <xdr:ext cx="4581525" cy="2914650"/>
    <xdr:graphicFrame>
      <xdr:nvGraphicFramePr>
        <xdr:cNvPr id="10"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xdr:col>
      <xdr:colOff>1171575</xdr:colOff>
      <xdr:row>250</xdr:row>
      <xdr:rowOff>104775</xdr:rowOff>
    </xdr:from>
    <xdr:ext cx="4743450" cy="2914650"/>
    <xdr:graphicFrame>
      <xdr:nvGraphicFramePr>
        <xdr:cNvPr id="11" name="Chart 11"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xdr:col>
      <xdr:colOff>1171575</xdr:colOff>
      <xdr:row>270</xdr:row>
      <xdr:rowOff>180975</xdr:rowOff>
    </xdr:from>
    <xdr:ext cx="3962400" cy="2476500"/>
    <xdr:graphicFrame>
      <xdr:nvGraphicFramePr>
        <xdr:cNvPr id="12" name="Chart 12"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xdr:col>
      <xdr:colOff>1171575</xdr:colOff>
      <xdr:row>290</xdr:row>
      <xdr:rowOff>133350</xdr:rowOff>
    </xdr:from>
    <xdr:ext cx="3962400" cy="2476500"/>
    <xdr:graphicFrame>
      <xdr:nvGraphicFramePr>
        <xdr:cNvPr id="13" name="Chart 13"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xdr:col>
      <xdr:colOff>914400</xdr:colOff>
      <xdr:row>309</xdr:row>
      <xdr:rowOff>19050</xdr:rowOff>
    </xdr:from>
    <xdr:ext cx="4486275" cy="2752725"/>
    <xdr:graphicFrame>
      <xdr:nvGraphicFramePr>
        <xdr:cNvPr id="14" name="Chart 14"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xdr:col>
      <xdr:colOff>781050</xdr:colOff>
      <xdr:row>327</xdr:row>
      <xdr:rowOff>123825</xdr:rowOff>
    </xdr:from>
    <xdr:ext cx="4743450" cy="2914650"/>
    <xdr:graphicFrame>
      <xdr:nvGraphicFramePr>
        <xdr:cNvPr id="15" name="Chart 15"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xdr:col>
      <xdr:colOff>781050</xdr:colOff>
      <xdr:row>347</xdr:row>
      <xdr:rowOff>114300</xdr:rowOff>
    </xdr:from>
    <xdr:ext cx="4486275" cy="2809875"/>
    <xdr:graphicFrame>
      <xdr:nvGraphicFramePr>
        <xdr:cNvPr id="16" name="Chart 16"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xdr:col>
      <xdr:colOff>904875</xdr:colOff>
      <xdr:row>366</xdr:row>
      <xdr:rowOff>19050</xdr:rowOff>
    </xdr:from>
    <xdr:ext cx="3876675" cy="2476500"/>
    <xdr:graphicFrame>
      <xdr:nvGraphicFramePr>
        <xdr:cNvPr id="17" name="Chart 17"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xdr:col>
      <xdr:colOff>476250</xdr:colOff>
      <xdr:row>385</xdr:row>
      <xdr:rowOff>133350</xdr:rowOff>
    </xdr:from>
    <xdr:ext cx="4743450" cy="2914650"/>
    <xdr:graphicFrame>
      <xdr:nvGraphicFramePr>
        <xdr:cNvPr id="18" name="Chart 18"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xdr:col>
      <xdr:colOff>781050</xdr:colOff>
      <xdr:row>405</xdr:row>
      <xdr:rowOff>190500</xdr:rowOff>
    </xdr:from>
    <xdr:ext cx="4352925" cy="2619375"/>
    <xdr:graphicFrame>
      <xdr:nvGraphicFramePr>
        <xdr:cNvPr id="19" name="Chart 19"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xdr:col>
      <xdr:colOff>714375</xdr:colOff>
      <xdr:row>424</xdr:row>
      <xdr:rowOff>152400</xdr:rowOff>
    </xdr:from>
    <xdr:ext cx="4486275" cy="2752725"/>
    <xdr:graphicFrame>
      <xdr:nvGraphicFramePr>
        <xdr:cNvPr id="20" name="Chart 20"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1</xdr:col>
      <xdr:colOff>714375</xdr:colOff>
      <xdr:row>445</xdr:row>
      <xdr:rowOff>57150</xdr:rowOff>
    </xdr:from>
    <xdr:ext cx="4581525" cy="2752725"/>
    <xdr:graphicFrame>
      <xdr:nvGraphicFramePr>
        <xdr:cNvPr id="21" name="Chart 21"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xdr:col>
      <xdr:colOff>590550</xdr:colOff>
      <xdr:row>464</xdr:row>
      <xdr:rowOff>142875</xdr:rowOff>
    </xdr:from>
    <xdr:ext cx="4486275" cy="2809875"/>
    <xdr:graphicFrame>
      <xdr:nvGraphicFramePr>
        <xdr:cNvPr id="22" name="Chart 22"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1</xdr:col>
      <xdr:colOff>304800</xdr:colOff>
      <xdr:row>483</xdr:row>
      <xdr:rowOff>85725</xdr:rowOff>
    </xdr:from>
    <xdr:ext cx="5057775" cy="3124200"/>
    <xdr:graphicFrame>
      <xdr:nvGraphicFramePr>
        <xdr:cNvPr id="23" name="Chart 23" title="Gráfico"/>
        <xdr:cNvGraphicFramePr/>
      </xdr:nvGraphicFramePr>
      <xdr:xfrm>
        <a:off x="0" y="0"/>
        <a:ext cx="0" cy="0"/>
      </xdr:xfrm>
      <a:graphic>
        <a:graphicData uri="http://schemas.openxmlformats.org/drawingml/2006/chart">
          <c:chart r:id="rId2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904875</xdr:colOff>
      <xdr:row>51</xdr:row>
      <xdr:rowOff>19050</xdr:rowOff>
    </xdr:from>
    <xdr:ext cx="3905250" cy="2419350"/>
    <xdr:graphicFrame>
      <xdr:nvGraphicFramePr>
        <xdr:cNvPr id="24" name="Chart 2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504825</xdr:colOff>
      <xdr:row>70</xdr:row>
      <xdr:rowOff>142875</xdr:rowOff>
    </xdr:from>
    <xdr:ext cx="4714875" cy="2914650"/>
    <xdr:graphicFrame>
      <xdr:nvGraphicFramePr>
        <xdr:cNvPr id="25" name="Chart 2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314325</xdr:colOff>
      <xdr:row>90</xdr:row>
      <xdr:rowOff>0</xdr:rowOff>
    </xdr:from>
    <xdr:ext cx="4200525" cy="2600325"/>
    <xdr:graphicFrame>
      <xdr:nvGraphicFramePr>
        <xdr:cNvPr id="26" name="Chart 2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266700</xdr:colOff>
      <xdr:row>110</xdr:row>
      <xdr:rowOff>47625</xdr:rowOff>
    </xdr:from>
    <xdr:ext cx="4295775" cy="2657475"/>
    <xdr:graphicFrame>
      <xdr:nvGraphicFramePr>
        <xdr:cNvPr id="27" name="Chart 27"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0</xdr:colOff>
      <xdr:row>128</xdr:row>
      <xdr:rowOff>76200</xdr:rowOff>
    </xdr:from>
    <xdr:ext cx="4381500" cy="2714625"/>
    <xdr:graphicFrame>
      <xdr:nvGraphicFramePr>
        <xdr:cNvPr id="28" name="Chart 28"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371475</xdr:colOff>
      <xdr:row>151</xdr:row>
      <xdr:rowOff>95250</xdr:rowOff>
    </xdr:from>
    <xdr:ext cx="4600575" cy="2847975"/>
    <xdr:graphicFrame>
      <xdr:nvGraphicFramePr>
        <xdr:cNvPr id="29" name="Chart 29"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466725</xdr:colOff>
      <xdr:row>172</xdr:row>
      <xdr:rowOff>0</xdr:rowOff>
    </xdr:from>
    <xdr:ext cx="4600575" cy="2847975"/>
    <xdr:graphicFrame>
      <xdr:nvGraphicFramePr>
        <xdr:cNvPr id="30" name="Chart 30"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2019300</xdr:colOff>
      <xdr:row>191</xdr:row>
      <xdr:rowOff>142875</xdr:rowOff>
    </xdr:from>
    <xdr:ext cx="4048125" cy="2505075"/>
    <xdr:graphicFrame>
      <xdr:nvGraphicFramePr>
        <xdr:cNvPr id="31" name="Chart 31"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1609725</xdr:colOff>
      <xdr:row>210</xdr:row>
      <xdr:rowOff>142875</xdr:rowOff>
    </xdr:from>
    <xdr:ext cx="4381500" cy="2714625"/>
    <xdr:graphicFrame>
      <xdr:nvGraphicFramePr>
        <xdr:cNvPr id="32" name="Chart 32"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xdr:col>
      <xdr:colOff>314325</xdr:colOff>
      <xdr:row>30</xdr:row>
      <xdr:rowOff>190500</xdr:rowOff>
    </xdr:from>
    <xdr:ext cx="4714875" cy="2914650"/>
    <xdr:graphicFrame>
      <xdr:nvGraphicFramePr>
        <xdr:cNvPr id="33" name="Chart 33"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xdr:col>
      <xdr:colOff>1190625</xdr:colOff>
      <xdr:row>231</xdr:row>
      <xdr:rowOff>123825</xdr:rowOff>
    </xdr:from>
    <xdr:ext cx="5715000" cy="3533775"/>
    <xdr:graphicFrame>
      <xdr:nvGraphicFramePr>
        <xdr:cNvPr id="34" name="Chart 34" title="Gráfico"/>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66675</xdr:colOff>
      <xdr:row>18</xdr:row>
      <xdr:rowOff>0</xdr:rowOff>
    </xdr:from>
    <xdr:ext cx="3295650" cy="2038350"/>
    <xdr:graphicFrame>
      <xdr:nvGraphicFramePr>
        <xdr:cNvPr id="35" name="Chart 35"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1200150</xdr:colOff>
      <xdr:row>32</xdr:row>
      <xdr:rowOff>19050</xdr:rowOff>
    </xdr:from>
    <xdr:ext cx="4229100" cy="2609850"/>
    <xdr:graphicFrame>
      <xdr:nvGraphicFramePr>
        <xdr:cNvPr id="36" name="Chart 36"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1552575</xdr:colOff>
      <xdr:row>50</xdr:row>
      <xdr:rowOff>142875</xdr:rowOff>
    </xdr:from>
    <xdr:ext cx="3876675" cy="2400300"/>
    <xdr:graphicFrame>
      <xdr:nvGraphicFramePr>
        <xdr:cNvPr id="37" name="Chart 37"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1343025</xdr:colOff>
      <xdr:row>70</xdr:row>
      <xdr:rowOff>66675</xdr:rowOff>
    </xdr:from>
    <xdr:ext cx="4991100" cy="3086100"/>
    <xdr:graphicFrame>
      <xdr:nvGraphicFramePr>
        <xdr:cNvPr id="38" name="Chart 38"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1800225</xdr:colOff>
      <xdr:row>94</xdr:row>
      <xdr:rowOff>28575</xdr:rowOff>
    </xdr:from>
    <xdr:ext cx="5124450" cy="2066925"/>
    <xdr:graphicFrame>
      <xdr:nvGraphicFramePr>
        <xdr:cNvPr id="39" name="Chart 39"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xdr:col>
      <xdr:colOff>1914525</xdr:colOff>
      <xdr:row>111</xdr:row>
      <xdr:rowOff>28575</xdr:rowOff>
    </xdr:from>
    <xdr:ext cx="4648200" cy="2905125"/>
    <xdr:graphicFrame>
      <xdr:nvGraphicFramePr>
        <xdr:cNvPr id="40" name="Chart 40"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2085975</xdr:colOff>
      <xdr:row>132</xdr:row>
      <xdr:rowOff>95250</xdr:rowOff>
    </xdr:from>
    <xdr:ext cx="4057650" cy="2514600"/>
    <xdr:graphicFrame>
      <xdr:nvGraphicFramePr>
        <xdr:cNvPr id="41" name="Chart 41"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1057275</xdr:colOff>
      <xdr:row>152</xdr:row>
      <xdr:rowOff>114300</xdr:rowOff>
    </xdr:from>
    <xdr:ext cx="5715000" cy="3533775"/>
    <xdr:graphicFrame>
      <xdr:nvGraphicFramePr>
        <xdr:cNvPr id="42" name="Chart 42" title="Gráfico"/>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anks.data.fdic.gov/bankfind-suite/bankfind/details/35518" TargetMode="External"/><Relationship Id="rId2" Type="http://schemas.openxmlformats.org/officeDocument/2006/relationships/hyperlink" Target="https://www.ffbla.bank/" TargetMode="External"/><Relationship Id="rId3" Type="http://schemas.openxmlformats.org/officeDocument/2006/relationships/hyperlink" Target="http://www.bankwithfidelity.com" TargetMode="External"/><Relationship Id="rId4" Type="http://schemas.openxmlformats.org/officeDocument/2006/relationships/hyperlink" Target="https://www.thefederalsavingsbank.com/banking/"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dic.gov/" TargetMode="External"/><Relationship Id="rId2" Type="http://schemas.openxmlformats.org/officeDocument/2006/relationships/hyperlink" Target="https://www.ffbla.bank/" TargetMode="External"/><Relationship Id="rId3" Type="http://schemas.openxmlformats.org/officeDocument/2006/relationships/hyperlink" Target="https://www.bankwithfidelity.com/" TargetMode="External"/><Relationship Id="rId4" Type="http://schemas.openxmlformats.org/officeDocument/2006/relationships/hyperlink" Target="https://www.thefederalsavingsbank.com/"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1.13"/>
  </cols>
  <sheetData>
    <row r="2">
      <c r="B2" s="1" t="s">
        <v>0</v>
      </c>
    </row>
  </sheetData>
  <mergeCells count="1">
    <mergeCell ref="B2:F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9.88"/>
    <col customWidth="1" min="3" max="3" width="85.88"/>
    <col customWidth="1" min="4" max="4" width="101.63"/>
    <col customWidth="1" min="5" max="5" width="130.13"/>
  </cols>
  <sheetData>
    <row r="2">
      <c r="B2" s="2" t="s">
        <v>1</v>
      </c>
      <c r="C2" s="3" t="s">
        <v>2</v>
      </c>
      <c r="D2" s="3" t="s">
        <v>3</v>
      </c>
      <c r="E2" s="4" t="s">
        <v>4</v>
      </c>
    </row>
    <row r="3">
      <c r="B3" s="5" t="s">
        <v>5</v>
      </c>
      <c r="C3" s="6" t="s">
        <v>6</v>
      </c>
      <c r="D3" s="6" t="s">
        <v>3</v>
      </c>
      <c r="E3" s="6" t="s">
        <v>7</v>
      </c>
    </row>
    <row r="4">
      <c r="B4" s="5" t="s">
        <v>8</v>
      </c>
      <c r="C4" s="6" t="s">
        <v>9</v>
      </c>
      <c r="D4" s="6" t="s">
        <v>10</v>
      </c>
      <c r="E4" s="6" t="s">
        <v>11</v>
      </c>
    </row>
    <row r="5">
      <c r="B5" s="7" t="s">
        <v>12</v>
      </c>
      <c r="C5" s="6" t="s">
        <v>13</v>
      </c>
      <c r="D5" s="6" t="s">
        <v>14</v>
      </c>
      <c r="E5" s="6" t="s">
        <v>15</v>
      </c>
    </row>
    <row r="6">
      <c r="B6" s="8"/>
      <c r="C6" s="6" t="s">
        <v>16</v>
      </c>
      <c r="D6" s="6" t="s">
        <v>17</v>
      </c>
      <c r="E6" s="6" t="s">
        <v>17</v>
      </c>
    </row>
    <row r="7">
      <c r="B7" s="5" t="s">
        <v>18</v>
      </c>
      <c r="C7" s="9" t="s">
        <v>19</v>
      </c>
      <c r="D7" s="9" t="s">
        <v>20</v>
      </c>
      <c r="E7" s="9" t="s">
        <v>21</v>
      </c>
    </row>
    <row r="8">
      <c r="B8" s="5" t="s">
        <v>22</v>
      </c>
      <c r="C8" s="6">
        <v>36592.0</v>
      </c>
      <c r="D8" s="6" t="s">
        <v>23</v>
      </c>
      <c r="E8" s="6" t="s">
        <v>23</v>
      </c>
    </row>
    <row r="9">
      <c r="B9" s="5" t="s">
        <v>24</v>
      </c>
      <c r="C9" s="6" t="s">
        <v>25</v>
      </c>
      <c r="D9" s="6" t="s">
        <v>26</v>
      </c>
      <c r="E9" s="6" t="s">
        <v>27</v>
      </c>
    </row>
    <row r="10">
      <c r="B10" s="10"/>
      <c r="C10" s="6"/>
      <c r="D10" s="6"/>
      <c r="E10" s="6"/>
    </row>
    <row r="11">
      <c r="B11" s="2" t="s">
        <v>1</v>
      </c>
      <c r="C11" s="6" t="s">
        <v>2</v>
      </c>
      <c r="D11" s="6" t="s">
        <v>28</v>
      </c>
      <c r="E11" s="6" t="s">
        <v>4</v>
      </c>
    </row>
    <row r="12">
      <c r="B12" s="5" t="s">
        <v>29</v>
      </c>
      <c r="C12" s="6" t="s">
        <v>30</v>
      </c>
      <c r="D12" s="6" t="s">
        <v>31</v>
      </c>
      <c r="E12" s="6" t="s">
        <v>31</v>
      </c>
    </row>
    <row r="13">
      <c r="B13" s="5" t="s">
        <v>32</v>
      </c>
      <c r="C13" s="6">
        <v>78.0</v>
      </c>
      <c r="D13" s="6" t="s">
        <v>33</v>
      </c>
      <c r="E13" s="6" t="s">
        <v>33</v>
      </c>
    </row>
    <row r="14">
      <c r="B14" s="5" t="s">
        <v>34</v>
      </c>
      <c r="C14" s="6" t="s">
        <v>35</v>
      </c>
      <c r="D14" s="6" t="s">
        <v>36</v>
      </c>
      <c r="E14" s="6" t="s">
        <v>37</v>
      </c>
    </row>
    <row r="15">
      <c r="B15" s="5" t="s">
        <v>38</v>
      </c>
      <c r="C15" s="6">
        <v>2.0</v>
      </c>
      <c r="D15" s="6">
        <v>3.0</v>
      </c>
      <c r="E15" s="6">
        <v>18.0</v>
      </c>
    </row>
    <row r="16">
      <c r="B16" s="5" t="s">
        <v>39</v>
      </c>
      <c r="C16" s="6" t="s">
        <v>40</v>
      </c>
      <c r="D16" s="6" t="s">
        <v>41</v>
      </c>
      <c r="E16" s="6"/>
    </row>
    <row r="17">
      <c r="B17" s="11" t="s">
        <v>42</v>
      </c>
      <c r="C17" s="6" t="s">
        <v>43</v>
      </c>
      <c r="D17" s="6" t="s">
        <v>44</v>
      </c>
      <c r="E17" s="6" t="s">
        <v>45</v>
      </c>
    </row>
    <row r="18">
      <c r="B18" s="11" t="s">
        <v>46</v>
      </c>
      <c r="C18" s="6" t="s">
        <v>47</v>
      </c>
      <c r="D18" s="6" t="s">
        <v>48</v>
      </c>
      <c r="E18" s="6" t="s">
        <v>49</v>
      </c>
    </row>
    <row r="19">
      <c r="B19" s="11" t="s">
        <v>50</v>
      </c>
      <c r="C19" s="6" t="s">
        <v>51</v>
      </c>
      <c r="D19" s="6" t="s">
        <v>52</v>
      </c>
      <c r="E19" s="6" t="s">
        <v>53</v>
      </c>
    </row>
    <row r="20" ht="66.75" customHeight="1">
      <c r="B20" s="11" t="s">
        <v>54</v>
      </c>
      <c r="C20" s="9" t="s">
        <v>55</v>
      </c>
      <c r="D20" s="6" t="s">
        <v>56</v>
      </c>
      <c r="E20" s="6" t="s">
        <v>57</v>
      </c>
    </row>
    <row r="21">
      <c r="B21" s="11" t="s">
        <v>58</v>
      </c>
      <c r="C21" s="6" t="s">
        <v>59</v>
      </c>
      <c r="D21" s="6" t="s">
        <v>60</v>
      </c>
      <c r="E21" s="6" t="s">
        <v>61</v>
      </c>
    </row>
    <row r="22">
      <c r="B22" s="10"/>
    </row>
  </sheetData>
  <mergeCells count="1">
    <mergeCell ref="B5:B6"/>
  </mergeCells>
  <hyperlinks>
    <hyperlink r:id="rId1" ref="C7"/>
    <hyperlink r:id="rId2" ref="D7"/>
    <hyperlink r:id="rId3" ref="E7"/>
    <hyperlink r:id="rId4" ref="C20"/>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25"/>
  </cols>
  <sheetData>
    <row r="2">
      <c r="B2" s="12" t="s">
        <v>62</v>
      </c>
      <c r="C2" s="13" t="s">
        <v>2</v>
      </c>
      <c r="D2" s="14"/>
      <c r="E2" s="15"/>
      <c r="F2" s="16"/>
      <c r="G2" s="17" t="s">
        <v>28</v>
      </c>
      <c r="H2" s="18"/>
      <c r="I2" s="19"/>
      <c r="J2" s="20"/>
      <c r="K2" s="17" t="s">
        <v>4</v>
      </c>
      <c r="L2" s="18"/>
      <c r="M2" s="19"/>
    </row>
    <row r="3">
      <c r="B3" s="21" t="s">
        <v>63</v>
      </c>
      <c r="C3" s="22">
        <v>2023.0</v>
      </c>
      <c r="D3" s="22">
        <v>2022.0</v>
      </c>
      <c r="E3" s="22">
        <v>2021.0</v>
      </c>
      <c r="F3" s="16"/>
      <c r="G3" s="23">
        <v>2020.0</v>
      </c>
      <c r="H3" s="23">
        <v>2019.0</v>
      </c>
      <c r="I3" s="23">
        <v>2019.0</v>
      </c>
      <c r="J3" s="16"/>
      <c r="K3" s="23">
        <v>2023.0</v>
      </c>
      <c r="L3" s="23">
        <v>2022.0</v>
      </c>
      <c r="M3" s="23">
        <v>2021.0</v>
      </c>
    </row>
    <row r="4">
      <c r="B4" s="21" t="s">
        <v>64</v>
      </c>
      <c r="C4" s="24">
        <v>1184665.0</v>
      </c>
      <c r="D4" s="24">
        <v>780976.0</v>
      </c>
      <c r="E4" s="24">
        <v>796563.0</v>
      </c>
      <c r="F4" s="16"/>
      <c r="G4" s="25">
        <v>559511.0</v>
      </c>
      <c r="H4" s="25">
        <v>554069.0</v>
      </c>
      <c r="I4" s="25">
        <v>582961.0</v>
      </c>
      <c r="J4" s="16"/>
      <c r="K4" s="26">
        <v>1125458.0</v>
      </c>
      <c r="L4" s="26">
        <v>1004612.0</v>
      </c>
      <c r="M4" s="26">
        <v>1071980.0</v>
      </c>
    </row>
    <row r="5">
      <c r="B5" s="21" t="s">
        <v>65</v>
      </c>
      <c r="C5" s="24">
        <v>663137.0</v>
      </c>
      <c r="D5" s="24">
        <v>432501.0</v>
      </c>
      <c r="E5" s="24">
        <v>584719.0</v>
      </c>
      <c r="F5" s="16"/>
      <c r="G5" s="25">
        <v>523290.0</v>
      </c>
      <c r="H5" s="25">
        <v>498273.0</v>
      </c>
      <c r="I5" s="25">
        <v>495528.0</v>
      </c>
      <c r="J5" s="16"/>
      <c r="K5" s="27">
        <v>781417.0</v>
      </c>
      <c r="L5" s="27">
        <v>805876.0</v>
      </c>
      <c r="M5" s="27">
        <v>846359.0</v>
      </c>
      <c r="N5" s="28"/>
      <c r="O5" s="28"/>
    </row>
    <row r="6">
      <c r="B6" s="21" t="s">
        <v>66</v>
      </c>
      <c r="C6" s="24">
        <v>1034181.0</v>
      </c>
      <c r="D6" s="24">
        <v>626902.0</v>
      </c>
      <c r="E6" s="24">
        <v>630881.0</v>
      </c>
      <c r="F6" s="16"/>
      <c r="G6" s="25">
        <v>500196.0</v>
      </c>
      <c r="H6" s="25">
        <v>502161.0</v>
      </c>
      <c r="I6" s="25">
        <v>526756.0</v>
      </c>
      <c r="J6" s="16"/>
      <c r="K6" s="27">
        <v>968722.0</v>
      </c>
      <c r="L6" s="27">
        <v>852593.0</v>
      </c>
      <c r="M6" s="27">
        <v>902227.0</v>
      </c>
    </row>
    <row r="7">
      <c r="B7" s="21" t="s">
        <v>67</v>
      </c>
      <c r="C7" s="24">
        <v>150484.0</v>
      </c>
      <c r="D7" s="24">
        <v>154074.0</v>
      </c>
      <c r="E7" s="24">
        <v>165682.0</v>
      </c>
      <c r="F7" s="16"/>
      <c r="G7" s="25">
        <v>59315.0</v>
      </c>
      <c r="H7" s="25">
        <v>51908.0</v>
      </c>
      <c r="I7" s="25">
        <v>56205.0</v>
      </c>
      <c r="J7" s="16"/>
      <c r="K7" s="27">
        <v>156736.0</v>
      </c>
      <c r="L7" s="27">
        <v>152019.0</v>
      </c>
      <c r="M7" s="27">
        <v>169753.0</v>
      </c>
    </row>
    <row r="8">
      <c r="B8" s="21" t="s">
        <v>68</v>
      </c>
      <c r="C8" s="24">
        <v>-3577.0</v>
      </c>
      <c r="D8" s="24">
        <v>-933.0</v>
      </c>
      <c r="E8" s="24">
        <v>56879.0</v>
      </c>
      <c r="F8" s="16"/>
      <c r="G8" s="25">
        <v>11006.0</v>
      </c>
      <c r="H8" s="25">
        <v>8980.0</v>
      </c>
      <c r="I8" s="25">
        <v>6379.0</v>
      </c>
      <c r="J8" s="16"/>
      <c r="K8" s="27">
        <v>1118.0</v>
      </c>
      <c r="L8" s="27">
        <v>2110.0</v>
      </c>
      <c r="M8" s="27">
        <v>6250.0</v>
      </c>
    </row>
    <row r="9">
      <c r="B9" s="29"/>
      <c r="C9" s="30"/>
      <c r="D9" s="30"/>
      <c r="E9" s="30"/>
      <c r="F9" s="16"/>
      <c r="G9" s="31"/>
      <c r="H9" s="31"/>
      <c r="I9" s="31"/>
      <c r="J9" s="16"/>
      <c r="K9" s="31"/>
      <c r="L9" s="31"/>
      <c r="M9" s="31"/>
    </row>
    <row r="11">
      <c r="B11" s="32" t="s">
        <v>69</v>
      </c>
      <c r="C11" s="33" t="s">
        <v>2</v>
      </c>
      <c r="D11" s="18"/>
      <c r="E11" s="18"/>
      <c r="F11" s="18"/>
      <c r="G11" s="19"/>
      <c r="H11" s="16"/>
      <c r="I11" s="33" t="s">
        <v>28</v>
      </c>
      <c r="J11" s="18"/>
      <c r="K11" s="18"/>
      <c r="L11" s="18"/>
      <c r="M11" s="19"/>
      <c r="N11" s="16"/>
      <c r="O11" s="33" t="s">
        <v>4</v>
      </c>
      <c r="P11" s="18"/>
      <c r="Q11" s="18"/>
      <c r="R11" s="18"/>
      <c r="S11" s="19"/>
    </row>
    <row r="12">
      <c r="B12" s="8"/>
      <c r="C12" s="34">
        <v>2023.0</v>
      </c>
      <c r="D12" s="34">
        <v>2022.0</v>
      </c>
      <c r="E12" s="34">
        <v>2021.0</v>
      </c>
      <c r="F12" s="34">
        <v>2020.0</v>
      </c>
      <c r="G12" s="34">
        <v>2019.0</v>
      </c>
      <c r="H12" s="16"/>
      <c r="I12" s="34">
        <v>2023.0</v>
      </c>
      <c r="J12" s="34">
        <v>2022.0</v>
      </c>
      <c r="K12" s="34">
        <v>2021.0</v>
      </c>
      <c r="L12" s="34">
        <v>2020.0</v>
      </c>
      <c r="M12" s="34">
        <v>2019.0</v>
      </c>
      <c r="N12" s="16"/>
      <c r="O12" s="34">
        <v>2023.0</v>
      </c>
      <c r="P12" s="34">
        <v>2022.0</v>
      </c>
      <c r="Q12" s="34">
        <v>2021.0</v>
      </c>
      <c r="R12" s="34">
        <v>2020.0</v>
      </c>
      <c r="S12" s="34">
        <v>2019.0</v>
      </c>
    </row>
    <row r="13">
      <c r="B13" s="5" t="s">
        <v>70</v>
      </c>
      <c r="C13" s="35">
        <v>35001.0</v>
      </c>
      <c r="D13" s="35">
        <v>30135.0</v>
      </c>
      <c r="E13" s="35">
        <v>111449.0</v>
      </c>
      <c r="F13" s="35">
        <v>61960.0</v>
      </c>
      <c r="G13" s="35">
        <v>24851.0</v>
      </c>
      <c r="H13" s="36"/>
      <c r="I13" s="35">
        <v>7227.0</v>
      </c>
      <c r="J13" s="35">
        <v>8921.0</v>
      </c>
      <c r="K13" s="35">
        <v>6604.0</v>
      </c>
      <c r="L13" s="35">
        <v>8282.0</v>
      </c>
      <c r="M13" s="35">
        <v>6702.0</v>
      </c>
      <c r="N13" s="16"/>
      <c r="O13" s="35">
        <v>87109.0</v>
      </c>
      <c r="P13" s="35">
        <v>60723.0</v>
      </c>
      <c r="Q13" s="35">
        <v>303406.0</v>
      </c>
      <c r="R13" s="35">
        <v>55804.0</v>
      </c>
      <c r="S13" s="35">
        <v>42476.0</v>
      </c>
    </row>
    <row r="14">
      <c r="B14" s="5" t="s">
        <v>71</v>
      </c>
      <c r="C14" s="35"/>
      <c r="D14" s="35"/>
      <c r="E14" s="35"/>
      <c r="F14" s="35"/>
      <c r="G14" s="35"/>
      <c r="H14" s="16"/>
      <c r="I14" s="35"/>
      <c r="J14" s="35"/>
      <c r="K14" s="35"/>
      <c r="L14" s="35"/>
      <c r="M14" s="35"/>
      <c r="N14" s="16"/>
      <c r="O14" s="35"/>
      <c r="P14" s="35"/>
      <c r="Q14" s="35"/>
      <c r="R14" s="35"/>
      <c r="S14" s="35"/>
    </row>
    <row r="15">
      <c r="B15" s="5" t="s">
        <v>72</v>
      </c>
      <c r="C15" s="35">
        <v>0.0</v>
      </c>
      <c r="D15" s="35">
        <v>0.0</v>
      </c>
      <c r="E15" s="35">
        <v>0.0</v>
      </c>
      <c r="F15" s="35">
        <v>0.0</v>
      </c>
      <c r="G15" s="35">
        <v>0.0</v>
      </c>
      <c r="H15" s="16"/>
      <c r="I15" s="35">
        <v>0.0</v>
      </c>
      <c r="J15" s="35">
        <v>1000.0</v>
      </c>
      <c r="K15" s="35">
        <v>1000.0</v>
      </c>
      <c r="L15" s="35">
        <v>1000.0</v>
      </c>
      <c r="M15" s="35">
        <v>2000.0</v>
      </c>
      <c r="N15" s="16"/>
      <c r="O15" s="35">
        <v>0.0</v>
      </c>
      <c r="P15" s="35">
        <v>0.0</v>
      </c>
      <c r="Q15" s="35">
        <v>0.0</v>
      </c>
      <c r="R15" s="35">
        <v>0.0</v>
      </c>
      <c r="S15" s="35">
        <v>0.0</v>
      </c>
    </row>
    <row r="16">
      <c r="B16" s="37" t="s">
        <v>73</v>
      </c>
      <c r="C16" s="35">
        <v>103809.0</v>
      </c>
      <c r="D16" s="35">
        <v>103340.0</v>
      </c>
      <c r="E16" s="35">
        <v>5359.0</v>
      </c>
      <c r="F16" s="35">
        <v>5862.0</v>
      </c>
      <c r="G16" s="35">
        <v>696.0</v>
      </c>
      <c r="H16" s="16"/>
      <c r="I16" s="35">
        <v>97223.0</v>
      </c>
      <c r="J16" s="35">
        <v>95644.0</v>
      </c>
      <c r="K16" s="35">
        <v>60501.0</v>
      </c>
      <c r="L16" s="35">
        <v>25406.0</v>
      </c>
      <c r="M16" s="35">
        <v>32487.0</v>
      </c>
      <c r="N16" s="16"/>
      <c r="O16" s="35">
        <v>249898.0</v>
      </c>
      <c r="P16" s="35">
        <v>270118.0</v>
      </c>
      <c r="Q16" s="35">
        <v>75828.0</v>
      </c>
      <c r="R16" s="35">
        <v>65601.0</v>
      </c>
      <c r="S16" s="35">
        <v>121827.0</v>
      </c>
    </row>
    <row r="17">
      <c r="B17" s="38" t="s">
        <v>74</v>
      </c>
      <c r="C17" s="35">
        <v>52749.0</v>
      </c>
      <c r="D17" s="35">
        <v>51831.0</v>
      </c>
      <c r="E17" s="35">
        <v>39869.0</v>
      </c>
      <c r="F17" s="35">
        <v>25169.0</v>
      </c>
      <c r="G17" s="35">
        <v>8834.0</v>
      </c>
      <c r="H17" s="16"/>
      <c r="I17" s="35">
        <v>0.0</v>
      </c>
      <c r="J17" s="35">
        <v>0.0</v>
      </c>
      <c r="K17" s="35">
        <v>0.0</v>
      </c>
      <c r="L17" s="35">
        <v>0.0</v>
      </c>
      <c r="M17" s="35">
        <v>0.0</v>
      </c>
      <c r="N17" s="16"/>
      <c r="O17" s="35">
        <v>8111.0</v>
      </c>
      <c r="P17" s="35">
        <v>14686.0</v>
      </c>
      <c r="Q17" s="35">
        <v>16068.0</v>
      </c>
      <c r="R17" s="35">
        <v>13784.0</v>
      </c>
      <c r="S17" s="35">
        <v>9625.0</v>
      </c>
    </row>
    <row r="18">
      <c r="B18" s="5" t="s">
        <v>75</v>
      </c>
      <c r="C18" s="35"/>
      <c r="D18" s="35"/>
      <c r="E18" s="35"/>
      <c r="F18" s="35"/>
      <c r="G18" s="35"/>
      <c r="H18" s="36"/>
      <c r="I18" s="35"/>
      <c r="J18" s="35"/>
      <c r="K18" s="35"/>
      <c r="L18" s="35"/>
      <c r="M18" s="35"/>
      <c r="N18" s="16"/>
      <c r="O18" s="35"/>
      <c r="P18" s="35"/>
      <c r="Q18" s="35"/>
      <c r="R18" s="35"/>
      <c r="S18" s="35"/>
    </row>
    <row r="19">
      <c r="B19" s="37" t="s">
        <v>76</v>
      </c>
      <c r="C19" s="35">
        <v>895067.0</v>
      </c>
      <c r="D19" s="35">
        <v>529317.0</v>
      </c>
      <c r="E19" s="35">
        <v>597856.0</v>
      </c>
      <c r="F19" s="35">
        <v>1262992.0</v>
      </c>
      <c r="G19" s="35">
        <v>543444.0</v>
      </c>
      <c r="H19" s="36"/>
      <c r="I19" s="35">
        <v>267250.0</v>
      </c>
      <c r="J19" s="35">
        <v>240246.0</v>
      </c>
      <c r="K19" s="35">
        <v>214033.0</v>
      </c>
      <c r="L19" s="35">
        <v>228917.0</v>
      </c>
      <c r="M19" s="35">
        <v>243009.0</v>
      </c>
      <c r="N19" s="16"/>
      <c r="O19" s="35">
        <v>3479.0</v>
      </c>
      <c r="P19" s="35">
        <v>2687.0</v>
      </c>
      <c r="Q19" s="35">
        <v>1417.0</v>
      </c>
      <c r="R19" s="35">
        <v>533.0</v>
      </c>
      <c r="S19" s="35">
        <v>1025.0</v>
      </c>
    </row>
    <row r="20">
      <c r="B20" s="37" t="s">
        <v>77</v>
      </c>
      <c r="C20" s="35">
        <v>9425.0</v>
      </c>
      <c r="D20" s="35">
        <v>4711.0</v>
      </c>
      <c r="E20" s="35">
        <v>2001.0</v>
      </c>
      <c r="F20" s="35">
        <v>160.0</v>
      </c>
      <c r="G20" s="35">
        <v>0.0</v>
      </c>
      <c r="H20" s="16"/>
      <c r="I20" s="35">
        <v>96879.0</v>
      </c>
      <c r="J20" s="35">
        <v>94938.0</v>
      </c>
      <c r="K20" s="35">
        <v>92921.0</v>
      </c>
      <c r="L20" s="35">
        <v>117862.0</v>
      </c>
      <c r="M20" s="35">
        <v>55667.0</v>
      </c>
      <c r="N20" s="16"/>
      <c r="O20" s="35">
        <v>304.0</v>
      </c>
      <c r="P20" s="35">
        <v>1002.0</v>
      </c>
      <c r="Q20" s="35">
        <v>532.0</v>
      </c>
      <c r="R20" s="35">
        <v>748.0</v>
      </c>
      <c r="S20" s="35">
        <v>540.0</v>
      </c>
    </row>
    <row r="21">
      <c r="B21" s="37" t="s">
        <v>78</v>
      </c>
      <c r="C21" s="35">
        <v>34428.0</v>
      </c>
      <c r="D21" s="35">
        <v>15620.0</v>
      </c>
      <c r="E21" s="35">
        <v>17008.0</v>
      </c>
      <c r="F21" s="35">
        <v>16250.0</v>
      </c>
      <c r="G21" s="35">
        <v>9803.0</v>
      </c>
      <c r="H21" s="16"/>
      <c r="I21" s="35">
        <v>4989.0</v>
      </c>
      <c r="J21" s="35">
        <v>4446.0</v>
      </c>
      <c r="K21" s="35">
        <v>4826.0</v>
      </c>
      <c r="L21" s="35">
        <v>4547.0</v>
      </c>
      <c r="M21" s="35">
        <v>4626.0</v>
      </c>
      <c r="N21" s="16"/>
      <c r="O21" s="35">
        <v>173.0</v>
      </c>
      <c r="P21" s="35">
        <v>96.0</v>
      </c>
      <c r="Q21" s="35">
        <v>53.0</v>
      </c>
      <c r="R21" s="35">
        <v>89.0</v>
      </c>
      <c r="S21" s="35">
        <v>34.0</v>
      </c>
    </row>
    <row r="22">
      <c r="B22" s="37" t="s">
        <v>79</v>
      </c>
      <c r="C22" s="35">
        <v>0.0</v>
      </c>
      <c r="D22" s="35">
        <v>0.0</v>
      </c>
      <c r="E22" s="35">
        <v>0.0</v>
      </c>
      <c r="F22" s="35">
        <v>0.0</v>
      </c>
      <c r="G22" s="35">
        <v>0.0</v>
      </c>
      <c r="H22" s="16"/>
      <c r="I22" s="35">
        <v>1493.0</v>
      </c>
      <c r="J22" s="35">
        <v>1975.0</v>
      </c>
      <c r="K22" s="35">
        <v>1306.0</v>
      </c>
      <c r="L22" s="35">
        <v>1803.0</v>
      </c>
      <c r="M22" s="35">
        <v>2182.0</v>
      </c>
      <c r="N22" s="16"/>
      <c r="O22" s="35">
        <v>0.0</v>
      </c>
      <c r="P22" s="35">
        <v>0.0</v>
      </c>
      <c r="Q22" s="35">
        <v>0.0</v>
      </c>
      <c r="R22" s="35">
        <v>0.0</v>
      </c>
      <c r="S22" s="35">
        <v>0.0</v>
      </c>
    </row>
    <row r="23">
      <c r="B23" s="5" t="s">
        <v>80</v>
      </c>
      <c r="C23" s="35">
        <v>51.0</v>
      </c>
      <c r="D23" s="35">
        <v>5.0</v>
      </c>
      <c r="E23" s="35">
        <v>125.0</v>
      </c>
      <c r="F23" s="35">
        <v>6.0</v>
      </c>
      <c r="G23" s="35">
        <v>0.0</v>
      </c>
      <c r="H23" s="16"/>
      <c r="I23" s="35">
        <v>65.0</v>
      </c>
      <c r="J23" s="35">
        <v>62.0</v>
      </c>
      <c r="K23" s="35">
        <v>122.0</v>
      </c>
      <c r="L23" s="35">
        <v>68.0</v>
      </c>
      <c r="M23" s="35">
        <v>169.0</v>
      </c>
      <c r="N23" s="16"/>
      <c r="O23" s="35">
        <v>0.0</v>
      </c>
      <c r="P23" s="35">
        <v>0.0</v>
      </c>
      <c r="Q23" s="35">
        <v>0.0</v>
      </c>
      <c r="R23" s="35">
        <v>0.0</v>
      </c>
      <c r="S23" s="35">
        <v>0.0</v>
      </c>
    </row>
    <row r="24">
      <c r="B24" s="5" t="s">
        <v>81</v>
      </c>
      <c r="C24" s="35">
        <f t="shared" ref="C24:E24" si="1">SUM(C19:C23)</f>
        <v>938971</v>
      </c>
      <c r="D24" s="35">
        <f t="shared" si="1"/>
        <v>549653</v>
      </c>
      <c r="E24" s="35">
        <f t="shared" si="1"/>
        <v>616990</v>
      </c>
      <c r="F24" s="35">
        <v>1279408.0</v>
      </c>
      <c r="G24" s="35">
        <v>553246.0</v>
      </c>
      <c r="H24" s="16"/>
      <c r="I24" s="35">
        <f t="shared" ref="I24:M24" si="2">SUM(I19:I23)</f>
        <v>370676</v>
      </c>
      <c r="J24" s="35">
        <f t="shared" si="2"/>
        <v>341667</v>
      </c>
      <c r="K24" s="35">
        <f t="shared" si="2"/>
        <v>313208</v>
      </c>
      <c r="L24" s="35">
        <f t="shared" si="2"/>
        <v>353197</v>
      </c>
      <c r="M24" s="35">
        <f t="shared" si="2"/>
        <v>305653</v>
      </c>
      <c r="N24" s="16"/>
      <c r="O24" s="35">
        <v>688912.0</v>
      </c>
      <c r="P24" s="35">
        <v>573612.0</v>
      </c>
      <c r="Q24" s="35">
        <v>609685.0</v>
      </c>
      <c r="R24" s="35">
        <v>761196.0</v>
      </c>
      <c r="S24" s="35">
        <v>529375.0</v>
      </c>
    </row>
    <row r="25">
      <c r="B25" s="5" t="s">
        <v>82</v>
      </c>
      <c r="C25" s="35">
        <v>8757.0</v>
      </c>
      <c r="D25" s="35">
        <v>3898.0</v>
      </c>
      <c r="E25" s="35">
        <v>2323.0</v>
      </c>
      <c r="F25" s="35">
        <v>2437.0</v>
      </c>
      <c r="G25" s="35">
        <v>1173.0</v>
      </c>
      <c r="H25" s="16"/>
      <c r="I25" s="35">
        <f t="shared" ref="I25:M25" si="3">I24-I26</f>
        <v>4474</v>
      </c>
      <c r="J25" s="35">
        <f t="shared" si="3"/>
        <v>4429</v>
      </c>
      <c r="K25" s="35">
        <f t="shared" si="3"/>
        <v>4450</v>
      </c>
      <c r="L25" s="35">
        <f t="shared" si="3"/>
        <v>5006</v>
      </c>
      <c r="M25" s="35">
        <f t="shared" si="3"/>
        <v>4356</v>
      </c>
      <c r="N25" s="16"/>
      <c r="O25" s="35">
        <v>6203.0</v>
      </c>
      <c r="P25" s="35">
        <v>7298.0</v>
      </c>
      <c r="Q25" s="35">
        <v>8188.0</v>
      </c>
      <c r="R25" s="35">
        <v>8750.0</v>
      </c>
      <c r="S25" s="35">
        <v>4804.0</v>
      </c>
    </row>
    <row r="26">
      <c r="B26" s="5" t="s">
        <v>83</v>
      </c>
      <c r="C26" s="35">
        <v>930214.0</v>
      </c>
      <c r="D26" s="35">
        <v>545755.0</v>
      </c>
      <c r="E26" s="35">
        <v>614667.0</v>
      </c>
      <c r="F26" s="35">
        <v>1276971.0</v>
      </c>
      <c r="G26" s="35">
        <v>552073.0</v>
      </c>
      <c r="H26" s="16"/>
      <c r="I26" s="35">
        <v>366202.0</v>
      </c>
      <c r="J26" s="35">
        <v>337238.0</v>
      </c>
      <c r="K26" s="35">
        <v>308758.0</v>
      </c>
      <c r="L26" s="35">
        <v>348191.0</v>
      </c>
      <c r="M26" s="35">
        <v>301297.0</v>
      </c>
      <c r="N26" s="16"/>
      <c r="O26" s="35">
        <v>682709.0</v>
      </c>
      <c r="P26" s="35">
        <v>566314.0</v>
      </c>
      <c r="Q26" s="35">
        <v>601497.0</v>
      </c>
      <c r="R26" s="35">
        <v>752446.0</v>
      </c>
      <c r="S26" s="35">
        <v>524571.0</v>
      </c>
    </row>
    <row r="27">
      <c r="B27" s="5" t="s">
        <v>84</v>
      </c>
      <c r="C27" s="24">
        <v>21516.0</v>
      </c>
      <c r="D27" s="24">
        <v>23998.0</v>
      </c>
      <c r="E27" s="24">
        <v>9642.0</v>
      </c>
      <c r="F27" s="39">
        <v>7611.0</v>
      </c>
      <c r="G27" s="39">
        <v>6727.0</v>
      </c>
      <c r="H27" s="16"/>
      <c r="I27" s="40">
        <v>4191.0</v>
      </c>
      <c r="J27" s="40">
        <v>4436.0</v>
      </c>
      <c r="K27" s="40">
        <v>4564.0</v>
      </c>
      <c r="L27" s="40">
        <v>4704.0</v>
      </c>
      <c r="M27" s="40">
        <v>4326.0</v>
      </c>
      <c r="N27" s="16"/>
      <c r="O27" s="41">
        <v>51420.0</v>
      </c>
      <c r="P27" s="41">
        <v>46784.0</v>
      </c>
      <c r="Q27" s="41">
        <v>46455.0</v>
      </c>
      <c r="R27" s="41">
        <v>48902.0</v>
      </c>
      <c r="S27" s="41">
        <v>36394.0</v>
      </c>
    </row>
    <row r="28">
      <c r="B28" s="5" t="s">
        <v>85</v>
      </c>
      <c r="C28" s="39">
        <v>41176.0</v>
      </c>
      <c r="D28" s="39">
        <v>25917.0</v>
      </c>
      <c r="E28" s="39">
        <v>15577.0</v>
      </c>
      <c r="F28" s="39">
        <v>42063.0</v>
      </c>
      <c r="G28" s="39">
        <v>11347.0</v>
      </c>
      <c r="H28" s="16"/>
      <c r="I28" s="40">
        <v>16617.0</v>
      </c>
      <c r="J28" s="40">
        <v>15347.0</v>
      </c>
      <c r="K28" s="40">
        <v>14983.0</v>
      </c>
      <c r="L28" s="40">
        <v>16361.0</v>
      </c>
      <c r="M28" s="40">
        <v>15001.0</v>
      </c>
      <c r="N28" s="16"/>
      <c r="O28" s="42">
        <v>45396.0</v>
      </c>
      <c r="P28" s="42">
        <v>45848.0</v>
      </c>
      <c r="Q28" s="42">
        <v>28692.0</v>
      </c>
      <c r="R28" s="42">
        <v>36711.0</v>
      </c>
      <c r="S28" s="41">
        <v>25156.0</v>
      </c>
    </row>
    <row r="29">
      <c r="B29" s="5" t="s">
        <v>86</v>
      </c>
      <c r="C29" s="39">
        <v>200.0</v>
      </c>
      <c r="D29" s="30">
        <v>0.0</v>
      </c>
      <c r="E29" s="30">
        <v>0.0</v>
      </c>
      <c r="F29" s="39">
        <v>0.0</v>
      </c>
      <c r="G29" s="39">
        <v>0.0</v>
      </c>
      <c r="H29" s="16"/>
      <c r="I29" s="40">
        <v>0.0</v>
      </c>
      <c r="J29" s="40">
        <v>0.0</v>
      </c>
      <c r="K29" s="40">
        <v>0.0</v>
      </c>
      <c r="L29" s="40">
        <v>0.0</v>
      </c>
      <c r="M29" s="40">
        <v>65.0</v>
      </c>
      <c r="N29" s="16"/>
      <c r="O29" s="42">
        <v>815.0</v>
      </c>
      <c r="P29" s="42">
        <v>139.0</v>
      </c>
      <c r="Q29" s="42">
        <v>34.0</v>
      </c>
      <c r="R29" s="42">
        <v>34.0</v>
      </c>
      <c r="S29" s="41">
        <v>74.0</v>
      </c>
    </row>
    <row r="30">
      <c r="B30" s="43" t="s">
        <v>87</v>
      </c>
      <c r="C30" s="44">
        <f t="shared" ref="C30:G30" si="4">+C16+C26+C27+C28+C29+C13+C17</f>
        <v>1184665</v>
      </c>
      <c r="D30" s="44">
        <f t="shared" si="4"/>
        <v>780976</v>
      </c>
      <c r="E30" s="44">
        <f t="shared" si="4"/>
        <v>796563</v>
      </c>
      <c r="F30" s="44">
        <f t="shared" si="4"/>
        <v>1419636</v>
      </c>
      <c r="G30" s="45">
        <f t="shared" si="4"/>
        <v>604528</v>
      </c>
      <c r="H30" s="16"/>
      <c r="I30" s="46">
        <f t="shared" ref="I30:M30" si="5">I29+I27+I28+I26+I17+I16+I13</f>
        <v>491460</v>
      </c>
      <c r="J30" s="46">
        <f t="shared" si="5"/>
        <v>461586</v>
      </c>
      <c r="K30" s="46">
        <f t="shared" si="5"/>
        <v>395410</v>
      </c>
      <c r="L30" s="46">
        <f t="shared" si="5"/>
        <v>402944</v>
      </c>
      <c r="M30" s="46">
        <f t="shared" si="5"/>
        <v>359878</v>
      </c>
      <c r="N30" s="16"/>
      <c r="O30" s="47">
        <v>1125458.0</v>
      </c>
      <c r="P30" s="47">
        <v>1004612.0</v>
      </c>
      <c r="Q30" s="47">
        <v>1071980.0</v>
      </c>
      <c r="R30" s="47">
        <v>973282.0</v>
      </c>
      <c r="S30" s="41">
        <v>760123.0</v>
      </c>
    </row>
    <row r="32">
      <c r="B32" s="48" t="s">
        <v>88</v>
      </c>
      <c r="C32" s="49" t="s">
        <v>2</v>
      </c>
      <c r="D32" s="50"/>
      <c r="E32" s="50"/>
      <c r="F32" s="50"/>
      <c r="G32" s="51"/>
      <c r="H32" s="16"/>
      <c r="I32" s="49" t="s">
        <v>28</v>
      </c>
      <c r="J32" s="50"/>
      <c r="K32" s="50"/>
      <c r="L32" s="50"/>
      <c r="M32" s="51"/>
      <c r="N32" s="16"/>
      <c r="O32" s="49" t="s">
        <v>4</v>
      </c>
      <c r="P32" s="50"/>
      <c r="Q32" s="50"/>
      <c r="R32" s="50"/>
      <c r="S32" s="51"/>
    </row>
    <row r="33">
      <c r="B33" s="52"/>
      <c r="C33" s="53"/>
      <c r="D33" s="53"/>
      <c r="E33" s="53"/>
      <c r="F33" s="53"/>
      <c r="G33" s="54"/>
      <c r="H33" s="16"/>
      <c r="I33" s="53"/>
      <c r="J33" s="53"/>
      <c r="K33" s="53"/>
      <c r="L33" s="53"/>
      <c r="M33" s="54"/>
      <c r="N33" s="16"/>
      <c r="O33" s="53"/>
      <c r="P33" s="53"/>
      <c r="Q33" s="53"/>
      <c r="R33" s="53"/>
      <c r="S33" s="54"/>
    </row>
    <row r="34">
      <c r="B34" s="55"/>
      <c r="C34" s="56">
        <v>2021.0</v>
      </c>
      <c r="D34" s="56">
        <v>2020.0</v>
      </c>
      <c r="E34" s="56">
        <v>2019.0</v>
      </c>
      <c r="F34" s="56">
        <v>2018.0</v>
      </c>
      <c r="G34" s="57">
        <v>2017.0</v>
      </c>
      <c r="H34" s="16"/>
      <c r="I34" s="56">
        <v>2023.0</v>
      </c>
      <c r="J34" s="56">
        <v>2022.0</v>
      </c>
      <c r="K34" s="56">
        <v>2021.0</v>
      </c>
      <c r="L34" s="56">
        <v>2020.0</v>
      </c>
      <c r="M34" s="57">
        <v>2019.0</v>
      </c>
      <c r="N34" s="16"/>
      <c r="O34" s="56">
        <v>2023.0</v>
      </c>
      <c r="P34" s="56">
        <v>2022.0</v>
      </c>
      <c r="Q34" s="56">
        <v>2021.0</v>
      </c>
      <c r="R34" s="56">
        <v>2020.0</v>
      </c>
      <c r="S34" s="57">
        <v>2019.0</v>
      </c>
    </row>
    <row r="35">
      <c r="B35" s="58" t="s">
        <v>89</v>
      </c>
      <c r="C35" s="59"/>
      <c r="D35" s="53"/>
      <c r="E35" s="53"/>
      <c r="F35" s="53"/>
      <c r="G35" s="60"/>
      <c r="H35" s="16"/>
      <c r="I35" s="59"/>
      <c r="J35" s="53"/>
      <c r="K35" s="53"/>
      <c r="L35" s="53"/>
      <c r="M35" s="60"/>
      <c r="N35" s="16"/>
      <c r="O35" s="59"/>
      <c r="P35" s="53"/>
      <c r="Q35" s="53"/>
      <c r="R35" s="53"/>
      <c r="S35" s="60"/>
    </row>
    <row r="36">
      <c r="B36" s="61" t="s">
        <v>90</v>
      </c>
      <c r="C36" s="35">
        <v>63768.0</v>
      </c>
      <c r="D36" s="35">
        <v>67731.0</v>
      </c>
      <c r="E36" s="35">
        <v>91148.0</v>
      </c>
      <c r="F36" s="35">
        <v>120862.0</v>
      </c>
      <c r="G36" s="35">
        <v>35508.0</v>
      </c>
      <c r="H36" s="16"/>
      <c r="I36" s="35">
        <v>219511.0</v>
      </c>
      <c r="J36" s="35">
        <v>219407.0</v>
      </c>
      <c r="K36" s="35">
        <v>252810.0</v>
      </c>
      <c r="L36" s="35">
        <v>202017.0</v>
      </c>
      <c r="M36" s="35">
        <v>134314.0</v>
      </c>
      <c r="N36" s="16"/>
      <c r="O36" s="35">
        <v>154160.0</v>
      </c>
      <c r="P36" s="35">
        <v>188901.0</v>
      </c>
      <c r="Q36" s="35">
        <v>192797.0</v>
      </c>
      <c r="R36" s="35">
        <v>146440.0</v>
      </c>
      <c r="S36" s="35">
        <v>80659.0</v>
      </c>
    </row>
    <row r="37">
      <c r="B37" s="61" t="s">
        <v>91</v>
      </c>
      <c r="C37" s="35">
        <v>599369.0</v>
      </c>
      <c r="D37" s="35">
        <v>364769.0</v>
      </c>
      <c r="E37" s="35">
        <v>493571.0</v>
      </c>
      <c r="F37" s="35">
        <v>1064754.0</v>
      </c>
      <c r="G37" s="35">
        <v>431887.0</v>
      </c>
      <c r="H37" s="16"/>
      <c r="I37" s="35">
        <v>68051.0</v>
      </c>
      <c r="J37" s="35">
        <v>91483.0</v>
      </c>
      <c r="K37" s="35">
        <v>186551.0</v>
      </c>
      <c r="L37" s="35">
        <v>133649.0</v>
      </c>
      <c r="M37" s="35">
        <v>28429.0</v>
      </c>
      <c r="N37" s="16"/>
      <c r="O37" s="35">
        <v>627257.0</v>
      </c>
      <c r="P37" s="35">
        <v>616975.0</v>
      </c>
      <c r="Q37" s="35">
        <v>653562.0</v>
      </c>
      <c r="R37" s="35">
        <v>571935.0</v>
      </c>
      <c r="S37" s="35">
        <v>486658.0</v>
      </c>
    </row>
    <row r="38">
      <c r="B38" s="62" t="s">
        <v>92</v>
      </c>
      <c r="C38" s="35">
        <v>663137.0</v>
      </c>
      <c r="D38" s="35">
        <v>432501.0</v>
      </c>
      <c r="E38" s="35">
        <v>584719.0</v>
      </c>
      <c r="F38" s="35">
        <v>1185616.0</v>
      </c>
      <c r="G38" s="35">
        <v>467396.0</v>
      </c>
      <c r="H38" s="16"/>
      <c r="I38" s="35">
        <f t="shared" ref="I38:M38" si="6">SUM(I36:I37)</f>
        <v>287562</v>
      </c>
      <c r="J38" s="35">
        <f t="shared" si="6"/>
        <v>310890</v>
      </c>
      <c r="K38" s="35">
        <f t="shared" si="6"/>
        <v>439361</v>
      </c>
      <c r="L38" s="35">
        <f t="shared" si="6"/>
        <v>335666</v>
      </c>
      <c r="M38" s="35">
        <f t="shared" si="6"/>
        <v>162743</v>
      </c>
      <c r="N38" s="16"/>
      <c r="O38" s="35">
        <v>781417.0</v>
      </c>
      <c r="P38" s="35">
        <v>805876.0</v>
      </c>
      <c r="Q38" s="35">
        <v>846359.0</v>
      </c>
      <c r="R38" s="35">
        <v>718375.0</v>
      </c>
      <c r="S38" s="35">
        <v>567317.0</v>
      </c>
    </row>
    <row r="39">
      <c r="B39" s="62" t="s">
        <v>93</v>
      </c>
      <c r="C39" s="35">
        <f>327000</f>
        <v>327000</v>
      </c>
      <c r="D39" s="35">
        <v>155000.0</v>
      </c>
      <c r="E39" s="35">
        <v>5000.0</v>
      </c>
      <c r="F39" s="35">
        <v>4000.0</v>
      </c>
      <c r="G39" s="35">
        <v>0.0</v>
      </c>
      <c r="H39" s="16"/>
      <c r="I39" s="35">
        <v>0.0</v>
      </c>
      <c r="J39" s="35">
        <v>0.0</v>
      </c>
      <c r="K39" s="35">
        <v>0.0</v>
      </c>
      <c r="L39" s="35">
        <v>0.0</v>
      </c>
      <c r="M39" s="35">
        <v>0.0</v>
      </c>
      <c r="N39" s="16"/>
      <c r="O39" s="35">
        <v>120000.0</v>
      </c>
      <c r="P39" s="35">
        <v>0.0</v>
      </c>
      <c r="Q39" s="35">
        <v>0.0</v>
      </c>
      <c r="R39" s="35">
        <v>0.0</v>
      </c>
      <c r="S39" s="35">
        <v>0.0</v>
      </c>
    </row>
    <row r="40">
      <c r="B40" s="62" t="s">
        <v>94</v>
      </c>
      <c r="C40" s="35">
        <v>44044.0</v>
      </c>
      <c r="D40" s="35">
        <v>39401.0</v>
      </c>
      <c r="E40" s="35">
        <v>41162.0</v>
      </c>
      <c r="F40" s="35">
        <v>69381.0</v>
      </c>
      <c r="G40" s="35">
        <v>31309.0</v>
      </c>
      <c r="H40" s="16"/>
      <c r="I40" s="35">
        <v>4688.0</v>
      </c>
      <c r="J40" s="35">
        <v>3888.0</v>
      </c>
      <c r="K40" s="35">
        <v>3466.0</v>
      </c>
      <c r="L40" s="35">
        <v>3834.0</v>
      </c>
      <c r="M40" s="35">
        <v>3468.0</v>
      </c>
      <c r="N40" s="16"/>
      <c r="O40" s="35">
        <v>15105.0</v>
      </c>
      <c r="P40" s="35">
        <v>16617.0</v>
      </c>
      <c r="Q40" s="35">
        <v>8168.0</v>
      </c>
      <c r="R40" s="35">
        <v>13961.0</v>
      </c>
      <c r="S40" s="35">
        <v>5293.0</v>
      </c>
    </row>
    <row r="41">
      <c r="B41" s="62" t="s">
        <v>95</v>
      </c>
      <c r="C41" s="35">
        <f t="shared" ref="C41:G41" si="7">C38+C39+C40</f>
        <v>1034181</v>
      </c>
      <c r="D41" s="35">
        <f t="shared" si="7"/>
        <v>626902</v>
      </c>
      <c r="E41" s="35">
        <f t="shared" si="7"/>
        <v>630881</v>
      </c>
      <c r="F41" s="35">
        <f t="shared" si="7"/>
        <v>1258997</v>
      </c>
      <c r="G41" s="35">
        <f t="shared" si="7"/>
        <v>498705</v>
      </c>
      <c r="H41" s="16"/>
      <c r="I41" s="35">
        <f t="shared" ref="I41:M41" si="8">I38+I39+I40</f>
        <v>292250</v>
      </c>
      <c r="J41" s="35">
        <f t="shared" si="8"/>
        <v>314778</v>
      </c>
      <c r="K41" s="35">
        <f t="shared" si="8"/>
        <v>442827</v>
      </c>
      <c r="L41" s="35">
        <f t="shared" si="8"/>
        <v>339500</v>
      </c>
      <c r="M41" s="35">
        <f t="shared" si="8"/>
        <v>166211</v>
      </c>
      <c r="N41" s="16"/>
      <c r="O41" s="35">
        <v>968722.0</v>
      </c>
      <c r="P41" s="35">
        <v>852593.0</v>
      </c>
      <c r="Q41" s="35">
        <v>902227.0</v>
      </c>
      <c r="R41" s="35">
        <v>808336.0</v>
      </c>
      <c r="S41" s="35">
        <v>612206.0</v>
      </c>
    </row>
    <row r="42">
      <c r="B42" s="58" t="s">
        <v>96</v>
      </c>
      <c r="C42" s="35"/>
      <c r="D42" s="35"/>
      <c r="E42" s="35"/>
      <c r="F42" s="35"/>
      <c r="G42" s="35"/>
      <c r="H42" s="63"/>
      <c r="I42" s="35"/>
      <c r="J42" s="35"/>
      <c r="K42" s="35"/>
      <c r="L42" s="35"/>
      <c r="M42" s="35"/>
      <c r="N42" s="63"/>
      <c r="O42" s="35"/>
      <c r="P42" s="35"/>
      <c r="Q42" s="35"/>
      <c r="R42" s="35"/>
      <c r="S42" s="35"/>
    </row>
    <row r="43">
      <c r="B43" s="62" t="s">
        <v>97</v>
      </c>
      <c r="C43" s="35">
        <v>80.0</v>
      </c>
      <c r="D43" s="35">
        <v>80.0</v>
      </c>
      <c r="E43" s="35">
        <v>80.0</v>
      </c>
      <c r="F43" s="35">
        <v>80.0</v>
      </c>
      <c r="G43" s="35">
        <v>80.0</v>
      </c>
      <c r="H43" s="16"/>
      <c r="I43" s="35">
        <v>1420.0</v>
      </c>
      <c r="J43" s="35">
        <v>1420.0</v>
      </c>
      <c r="K43" s="35">
        <v>1420.0</v>
      </c>
      <c r="L43" s="35">
        <v>1420.0</v>
      </c>
      <c r="M43" s="35">
        <v>1420.0</v>
      </c>
      <c r="N43" s="16"/>
      <c r="O43" s="35">
        <v>0.0</v>
      </c>
      <c r="P43" s="35">
        <v>0.0</v>
      </c>
      <c r="Q43" s="35">
        <v>0.0</v>
      </c>
      <c r="R43" s="35">
        <v>0.0</v>
      </c>
      <c r="S43" s="35">
        <v>0.0</v>
      </c>
    </row>
    <row r="44">
      <c r="B44" s="62" t="s">
        <v>98</v>
      </c>
      <c r="C44" s="35">
        <v>7346.0</v>
      </c>
      <c r="D44" s="35">
        <v>7346.0</v>
      </c>
      <c r="E44" s="35">
        <v>7346.0</v>
      </c>
      <c r="F44" s="35">
        <v>7346.0</v>
      </c>
      <c r="G44" s="35">
        <v>7346.0</v>
      </c>
      <c r="H44" s="16"/>
      <c r="I44" s="35">
        <v>1420.0</v>
      </c>
      <c r="J44" s="35">
        <v>1420.0</v>
      </c>
      <c r="K44" s="35">
        <v>1420.0</v>
      </c>
      <c r="L44" s="35">
        <v>1420.0</v>
      </c>
      <c r="M44" s="35">
        <v>1420.0</v>
      </c>
      <c r="N44" s="16"/>
      <c r="O44" s="35">
        <v>0.0</v>
      </c>
      <c r="P44" s="35">
        <v>0.0</v>
      </c>
      <c r="Q44" s="35">
        <v>0.0</v>
      </c>
      <c r="R44" s="35">
        <v>0.0</v>
      </c>
      <c r="S44" s="35">
        <v>0.0</v>
      </c>
    </row>
    <row r="45">
      <c r="B45" s="62" t="s">
        <v>99</v>
      </c>
      <c r="C45" s="35">
        <v>143058.0</v>
      </c>
      <c r="D45" s="35">
        <v>146648.0</v>
      </c>
      <c r="E45" s="35">
        <v>158256.0</v>
      </c>
      <c r="F45" s="35">
        <v>153213.0</v>
      </c>
      <c r="G45" s="35">
        <v>98397.0</v>
      </c>
      <c r="H45" s="16"/>
      <c r="I45" s="35">
        <f t="shared" ref="I45:M45" si="9">I48-I44-I43</f>
        <v>56475</v>
      </c>
      <c r="J45" s="35">
        <f t="shared" si="9"/>
        <v>49068</v>
      </c>
      <c r="K45" s="35">
        <f t="shared" si="9"/>
        <v>53365</v>
      </c>
      <c r="L45" s="35">
        <f t="shared" si="9"/>
        <v>50989</v>
      </c>
      <c r="M45" s="35">
        <f t="shared" si="9"/>
        <v>47296</v>
      </c>
      <c r="N45" s="16"/>
      <c r="O45" s="35">
        <v>156736.0</v>
      </c>
      <c r="P45" s="35">
        <v>152019.0</v>
      </c>
      <c r="Q45" s="35">
        <v>169753.0</v>
      </c>
      <c r="R45" s="35">
        <v>164946.0</v>
      </c>
      <c r="S45" s="35">
        <v>147917.0</v>
      </c>
    </row>
    <row r="46">
      <c r="B46" s="62" t="s">
        <v>100</v>
      </c>
      <c r="C46" s="35">
        <v>0.0</v>
      </c>
      <c r="D46" s="35">
        <v>10061.0</v>
      </c>
      <c r="E46" s="35">
        <v>51673.0</v>
      </c>
      <c r="F46" s="35">
        <v>61500.0</v>
      </c>
      <c r="G46" s="35">
        <v>20850.0</v>
      </c>
      <c r="H46" s="16"/>
      <c r="I46" s="35">
        <v>4918.0</v>
      </c>
      <c r="J46" s="35">
        <v>3874.0</v>
      </c>
      <c r="K46" s="35">
        <v>3225.0</v>
      </c>
      <c r="L46" s="35">
        <v>2852.0</v>
      </c>
      <c r="M46" s="35">
        <v>4509.0</v>
      </c>
      <c r="N46" s="16"/>
      <c r="O46" s="35">
        <v>0.0</v>
      </c>
      <c r="P46" s="35">
        <v>0.0</v>
      </c>
      <c r="Q46" s="35">
        <v>0.0</v>
      </c>
      <c r="R46" s="35">
        <v>0.0</v>
      </c>
      <c r="S46" s="35">
        <v>0.0</v>
      </c>
    </row>
    <row r="47">
      <c r="B47" s="64" t="s">
        <v>101</v>
      </c>
      <c r="C47" s="35">
        <v>-13.0</v>
      </c>
      <c r="D47" s="35">
        <v>-614.0</v>
      </c>
      <c r="E47" s="35">
        <v>-163.0</v>
      </c>
      <c r="F47" s="35">
        <v>-23.0</v>
      </c>
      <c r="G47" s="35">
        <v>16.0</v>
      </c>
      <c r="H47" s="16"/>
      <c r="I47" s="35">
        <v>19.0</v>
      </c>
      <c r="J47" s="35">
        <v>16.0</v>
      </c>
      <c r="K47" s="35">
        <v>24.0</v>
      </c>
      <c r="L47" s="35">
        <v>46.0</v>
      </c>
      <c r="M47" s="35">
        <v>60.0</v>
      </c>
      <c r="N47" s="16"/>
      <c r="O47" s="35">
        <v>3600.0</v>
      </c>
      <c r="P47" s="35">
        <v>-19844.0</v>
      </c>
      <c r="Q47" s="35">
        <v>-1443.0</v>
      </c>
      <c r="R47" s="35">
        <v>1048.0</v>
      </c>
      <c r="S47" s="35">
        <v>2559.0</v>
      </c>
    </row>
    <row r="48">
      <c r="B48" s="65" t="s">
        <v>102</v>
      </c>
      <c r="C48" s="35">
        <v>150484.0</v>
      </c>
      <c r="D48" s="35">
        <v>154074.0</v>
      </c>
      <c r="E48" s="35">
        <v>165682.0</v>
      </c>
      <c r="F48" s="35">
        <v>160639.0</v>
      </c>
      <c r="G48" s="35">
        <v>105823.0</v>
      </c>
      <c r="H48" s="16"/>
      <c r="I48" s="35">
        <v>59315.0</v>
      </c>
      <c r="J48" s="35">
        <v>51908.0</v>
      </c>
      <c r="K48" s="35">
        <v>56205.0</v>
      </c>
      <c r="L48" s="35">
        <v>53829.0</v>
      </c>
      <c r="M48" s="35">
        <v>50136.0</v>
      </c>
      <c r="N48" s="16"/>
      <c r="O48" s="35">
        <v>156736.0</v>
      </c>
      <c r="P48" s="35">
        <v>152019.0</v>
      </c>
      <c r="Q48" s="35">
        <v>169753.0</v>
      </c>
      <c r="R48" s="35">
        <v>164946.0</v>
      </c>
      <c r="S48" s="35">
        <v>147917.0</v>
      </c>
    </row>
    <row r="49">
      <c r="B49" s="66" t="s">
        <v>103</v>
      </c>
      <c r="C49" s="35">
        <f t="shared" ref="C49:G49" si="10">C41+C48</f>
        <v>1184665</v>
      </c>
      <c r="D49" s="35">
        <f t="shared" si="10"/>
        <v>780976</v>
      </c>
      <c r="E49" s="35">
        <f t="shared" si="10"/>
        <v>796563</v>
      </c>
      <c r="F49" s="35">
        <f t="shared" si="10"/>
        <v>1419636</v>
      </c>
      <c r="G49" s="35">
        <f t="shared" si="10"/>
        <v>604528</v>
      </c>
      <c r="H49" s="16"/>
      <c r="I49" s="35">
        <f t="shared" ref="I49:M49" si="11">I41+I48</f>
        <v>351565</v>
      </c>
      <c r="J49" s="35">
        <f t="shared" si="11"/>
        <v>366686</v>
      </c>
      <c r="K49" s="35">
        <f t="shared" si="11"/>
        <v>499032</v>
      </c>
      <c r="L49" s="35">
        <f t="shared" si="11"/>
        <v>393329</v>
      </c>
      <c r="M49" s="35">
        <f t="shared" si="11"/>
        <v>216347</v>
      </c>
      <c r="N49" s="16"/>
      <c r="O49" s="35">
        <v>1125458.0</v>
      </c>
      <c r="P49" s="35">
        <v>1004612.0</v>
      </c>
      <c r="Q49" s="35">
        <v>1071980.0</v>
      </c>
      <c r="R49" s="35">
        <v>973282.0</v>
      </c>
      <c r="S49" s="35">
        <v>760123.0</v>
      </c>
    </row>
    <row r="52">
      <c r="B52" s="67" t="s">
        <v>104</v>
      </c>
      <c r="C52" s="68"/>
      <c r="D52" s="68"/>
      <c r="E52" s="68"/>
      <c r="F52" s="68"/>
      <c r="G52" s="68"/>
      <c r="H52" s="68"/>
      <c r="I52" s="68"/>
      <c r="J52" s="68"/>
      <c r="K52" s="68"/>
      <c r="L52" s="68"/>
      <c r="M52" s="68"/>
      <c r="N52" s="68"/>
      <c r="O52" s="68"/>
      <c r="P52" s="68"/>
      <c r="Q52" s="68"/>
      <c r="R52" s="68"/>
    </row>
    <row r="53">
      <c r="B53" s="68"/>
      <c r="C53" s="68"/>
      <c r="D53" s="68"/>
      <c r="E53" s="68"/>
      <c r="F53" s="69" t="s">
        <v>70</v>
      </c>
      <c r="I53" s="68"/>
      <c r="J53" s="68"/>
      <c r="K53" s="68"/>
      <c r="L53" s="68"/>
      <c r="M53" s="68"/>
      <c r="N53" s="68"/>
      <c r="O53" s="68"/>
      <c r="P53" s="68"/>
      <c r="Q53" s="68"/>
      <c r="R53" s="68"/>
    </row>
    <row r="54">
      <c r="B54" s="33" t="s">
        <v>2</v>
      </c>
      <c r="C54" s="18"/>
      <c r="D54" s="18"/>
      <c r="E54" s="18"/>
      <c r="F54" s="19"/>
      <c r="G54" s="70"/>
      <c r="H54" s="33" t="s">
        <v>28</v>
      </c>
      <c r="I54" s="18"/>
      <c r="J54" s="18"/>
      <c r="K54" s="18"/>
      <c r="L54" s="19"/>
      <c r="M54" s="70"/>
      <c r="N54" s="33" t="s">
        <v>4</v>
      </c>
      <c r="O54" s="18"/>
      <c r="P54" s="18"/>
      <c r="Q54" s="18"/>
      <c r="R54" s="19"/>
    </row>
    <row r="55">
      <c r="B55" s="71">
        <v>2023.0</v>
      </c>
      <c r="C55" s="72">
        <v>2022.0</v>
      </c>
      <c r="D55" s="72">
        <v>2021.0</v>
      </c>
      <c r="E55" s="72">
        <v>2020.0</v>
      </c>
      <c r="F55" s="72">
        <v>2019.0</v>
      </c>
      <c r="G55" s="73"/>
      <c r="H55" s="72">
        <v>2023.0</v>
      </c>
      <c r="I55" s="72">
        <v>2022.0</v>
      </c>
      <c r="J55" s="72">
        <v>2021.0</v>
      </c>
      <c r="K55" s="72">
        <v>2020.0</v>
      </c>
      <c r="L55" s="72">
        <v>2019.0</v>
      </c>
      <c r="M55" s="73"/>
      <c r="N55" s="72">
        <v>2023.0</v>
      </c>
      <c r="O55" s="72">
        <v>2022.0</v>
      </c>
      <c r="P55" s="72">
        <v>2021.0</v>
      </c>
      <c r="Q55" s="72">
        <v>2020.0</v>
      </c>
      <c r="R55" s="72">
        <v>2019.0</v>
      </c>
    </row>
    <row r="56">
      <c r="B56" s="41">
        <v>35001.0</v>
      </c>
      <c r="C56" s="41">
        <v>30135.0</v>
      </c>
      <c r="D56" s="41">
        <v>111449.0</v>
      </c>
      <c r="E56" s="41">
        <v>61960.0</v>
      </c>
      <c r="F56" s="41">
        <v>24851.0</v>
      </c>
      <c r="G56" s="41"/>
      <c r="H56" s="41">
        <v>7227.0</v>
      </c>
      <c r="I56" s="41">
        <v>8921.0</v>
      </c>
      <c r="J56" s="41">
        <v>6604.0</v>
      </c>
      <c r="K56" s="41">
        <v>8282.0</v>
      </c>
      <c r="L56" s="41">
        <v>6702.0</v>
      </c>
      <c r="M56" s="73"/>
      <c r="N56" s="41">
        <v>87109.0</v>
      </c>
      <c r="O56" s="41">
        <v>60723.0</v>
      </c>
      <c r="P56" s="41">
        <v>303406.0</v>
      </c>
      <c r="Q56" s="41">
        <v>55804.0</v>
      </c>
      <c r="R56" s="41">
        <v>42476.0</v>
      </c>
    </row>
    <row r="57">
      <c r="B57" s="68"/>
      <c r="C57" s="68"/>
      <c r="D57" s="68"/>
      <c r="E57" s="74"/>
      <c r="F57" s="68"/>
      <c r="G57" s="68"/>
      <c r="H57" s="75"/>
      <c r="I57" s="68"/>
      <c r="J57" s="68"/>
      <c r="K57" s="68"/>
      <c r="L57" s="68"/>
      <c r="M57" s="68"/>
      <c r="N57" s="75"/>
      <c r="O57" s="68"/>
      <c r="P57" s="68"/>
      <c r="Q57" s="68"/>
      <c r="R57" s="68"/>
    </row>
    <row r="58">
      <c r="B58" s="68"/>
      <c r="C58" s="68"/>
      <c r="D58" s="68"/>
      <c r="E58" s="76"/>
      <c r="F58" s="68"/>
      <c r="G58" s="77" t="s">
        <v>105</v>
      </c>
      <c r="M58" s="68"/>
      <c r="N58" s="68"/>
      <c r="O58" s="68"/>
      <c r="P58" s="68"/>
      <c r="Q58" s="68"/>
      <c r="R58" s="68"/>
    </row>
    <row r="59">
      <c r="B59" s="68"/>
      <c r="C59" s="68"/>
      <c r="D59" s="68"/>
      <c r="E59" s="76"/>
      <c r="F59" s="68"/>
      <c r="M59" s="68"/>
      <c r="N59" s="68"/>
      <c r="O59" s="68"/>
      <c r="P59" s="68"/>
      <c r="Q59" s="68"/>
      <c r="R59" s="68"/>
    </row>
    <row r="60">
      <c r="B60" s="68"/>
      <c r="C60" s="68"/>
      <c r="D60" s="68"/>
      <c r="E60" s="76"/>
      <c r="F60" s="68"/>
      <c r="M60" s="68"/>
      <c r="N60" s="68"/>
      <c r="O60" s="68"/>
      <c r="P60" s="68"/>
      <c r="Q60" s="68"/>
      <c r="R60" s="68"/>
    </row>
    <row r="61">
      <c r="B61" s="68"/>
      <c r="C61" s="68"/>
      <c r="D61" s="68"/>
      <c r="E61" s="76"/>
      <c r="F61" s="68"/>
      <c r="M61" s="68"/>
      <c r="N61" s="68"/>
      <c r="O61" s="68"/>
      <c r="P61" s="68"/>
      <c r="Q61" s="68"/>
      <c r="R61" s="68"/>
    </row>
    <row r="62">
      <c r="B62" s="68"/>
      <c r="C62" s="68"/>
      <c r="D62" s="68"/>
      <c r="E62" s="76"/>
      <c r="F62" s="68"/>
      <c r="M62" s="68"/>
      <c r="N62" s="68"/>
      <c r="O62" s="68"/>
      <c r="P62" s="68"/>
      <c r="Q62" s="68"/>
      <c r="R62" s="68"/>
    </row>
    <row r="63">
      <c r="B63" s="68"/>
      <c r="C63" s="68"/>
      <c r="D63" s="68"/>
      <c r="E63" s="76"/>
      <c r="F63" s="78" t="s">
        <v>28</v>
      </c>
      <c r="M63" s="68"/>
      <c r="N63" s="68"/>
      <c r="O63" s="68"/>
      <c r="P63" s="68"/>
      <c r="Q63" s="68"/>
      <c r="R63" s="68"/>
    </row>
    <row r="64">
      <c r="B64" s="68"/>
      <c r="C64" s="68"/>
      <c r="D64" s="68"/>
      <c r="E64" s="76"/>
      <c r="F64" s="68"/>
      <c r="M64" s="68"/>
      <c r="N64" s="68"/>
      <c r="O64" s="68"/>
      <c r="P64" s="68"/>
      <c r="Q64" s="68"/>
      <c r="R64" s="68"/>
    </row>
    <row r="65">
      <c r="B65" s="68"/>
      <c r="C65" s="68"/>
      <c r="D65" s="68"/>
      <c r="E65" s="76"/>
      <c r="F65" s="68"/>
      <c r="M65" s="68"/>
      <c r="N65" s="68"/>
      <c r="O65" s="68"/>
      <c r="P65" s="68"/>
      <c r="Q65" s="68"/>
      <c r="R65" s="68"/>
    </row>
    <row r="66">
      <c r="B66" s="68"/>
      <c r="C66" s="68"/>
      <c r="D66" s="68"/>
      <c r="E66" s="76"/>
      <c r="F66" s="68"/>
      <c r="M66" s="68"/>
      <c r="N66" s="68"/>
      <c r="O66" s="68"/>
      <c r="P66" s="68"/>
      <c r="Q66" s="68"/>
      <c r="R66" s="68"/>
    </row>
    <row r="67">
      <c r="B67" s="68"/>
      <c r="C67" s="68"/>
      <c r="D67" s="68"/>
      <c r="E67" s="76"/>
      <c r="F67" s="68"/>
      <c r="M67" s="68"/>
      <c r="N67" s="68"/>
      <c r="O67" s="68"/>
      <c r="P67" s="68"/>
      <c r="Q67" s="68"/>
      <c r="R67" s="68"/>
    </row>
    <row r="68">
      <c r="B68" s="68"/>
      <c r="C68" s="68"/>
      <c r="D68" s="68"/>
      <c r="E68" s="76"/>
      <c r="F68" s="68"/>
      <c r="M68" s="68"/>
      <c r="N68" s="68"/>
      <c r="O68" s="68"/>
      <c r="P68" s="68"/>
      <c r="Q68" s="68"/>
      <c r="R68" s="68"/>
    </row>
    <row r="69">
      <c r="B69" s="68"/>
      <c r="C69" s="68"/>
      <c r="D69" s="68"/>
      <c r="E69" s="68"/>
      <c r="F69" s="68"/>
      <c r="G69" s="68"/>
      <c r="H69" s="68"/>
      <c r="I69" s="68"/>
      <c r="J69" s="68"/>
      <c r="K69" s="68"/>
      <c r="L69" s="68"/>
      <c r="M69" s="68"/>
      <c r="N69" s="68"/>
      <c r="O69" s="68"/>
      <c r="P69" s="68"/>
      <c r="Q69" s="68"/>
      <c r="R69" s="68"/>
    </row>
    <row r="70">
      <c r="B70" s="68"/>
      <c r="C70" s="68"/>
      <c r="D70" s="68"/>
      <c r="E70" s="79" t="s">
        <v>72</v>
      </c>
      <c r="J70" s="68"/>
      <c r="K70" s="68"/>
      <c r="L70" s="68"/>
      <c r="M70" s="68"/>
      <c r="N70" s="68"/>
      <c r="O70" s="68"/>
      <c r="P70" s="68"/>
      <c r="Q70" s="68"/>
      <c r="R70" s="68"/>
    </row>
    <row r="71">
      <c r="B71" s="33" t="s">
        <v>2</v>
      </c>
      <c r="C71" s="18"/>
      <c r="D71" s="18"/>
      <c r="E71" s="18"/>
      <c r="F71" s="19"/>
      <c r="G71" s="70"/>
      <c r="H71" s="33" t="s">
        <v>28</v>
      </c>
      <c r="I71" s="18"/>
      <c r="J71" s="18"/>
      <c r="K71" s="18"/>
      <c r="L71" s="19"/>
      <c r="M71" s="70"/>
      <c r="N71" s="33" t="s">
        <v>4</v>
      </c>
      <c r="O71" s="18"/>
      <c r="P71" s="18"/>
      <c r="Q71" s="18"/>
      <c r="R71" s="19"/>
    </row>
    <row r="72">
      <c r="B72" s="71">
        <v>2023.0</v>
      </c>
      <c r="C72" s="72">
        <v>2022.0</v>
      </c>
      <c r="D72" s="72">
        <v>2021.0</v>
      </c>
      <c r="E72" s="72">
        <v>2020.0</v>
      </c>
      <c r="F72" s="72">
        <v>2019.0</v>
      </c>
      <c r="G72" s="73"/>
      <c r="H72" s="72">
        <v>2023.0</v>
      </c>
      <c r="I72" s="72">
        <v>2022.0</v>
      </c>
      <c r="J72" s="72">
        <v>2021.0</v>
      </c>
      <c r="K72" s="72">
        <v>2020.0</v>
      </c>
      <c r="L72" s="72">
        <v>2019.0</v>
      </c>
      <c r="M72" s="73"/>
      <c r="N72" s="72">
        <v>2023.0</v>
      </c>
      <c r="O72" s="72">
        <v>2022.0</v>
      </c>
      <c r="P72" s="72">
        <v>2021.0</v>
      </c>
      <c r="Q72" s="72">
        <v>2020.0</v>
      </c>
      <c r="R72" s="72">
        <v>2019.0</v>
      </c>
    </row>
    <row r="73">
      <c r="B73" s="41">
        <v>0.0</v>
      </c>
      <c r="C73" s="41">
        <v>0.0</v>
      </c>
      <c r="D73" s="41">
        <v>0.0</v>
      </c>
      <c r="E73" s="41">
        <v>0.0</v>
      </c>
      <c r="F73" s="41">
        <v>0.0</v>
      </c>
      <c r="G73" s="41"/>
      <c r="H73" s="41">
        <v>0.0</v>
      </c>
      <c r="I73" s="41">
        <v>1000.0</v>
      </c>
      <c r="J73" s="41">
        <v>1000.0</v>
      </c>
      <c r="K73" s="41">
        <v>1000.0</v>
      </c>
      <c r="L73" s="41">
        <v>2000.0</v>
      </c>
      <c r="M73" s="73"/>
      <c r="N73" s="30">
        <v>0.0</v>
      </c>
      <c r="O73" s="30">
        <v>0.0</v>
      </c>
      <c r="P73" s="30">
        <v>0.0</v>
      </c>
      <c r="Q73" s="30">
        <v>0.0</v>
      </c>
      <c r="R73" s="26">
        <v>0.0</v>
      </c>
    </row>
    <row r="74">
      <c r="B74" s="68"/>
      <c r="C74" s="68"/>
      <c r="D74" s="68"/>
      <c r="E74" s="76"/>
      <c r="F74" s="68"/>
      <c r="G74" s="68"/>
      <c r="H74" s="75"/>
      <c r="I74" s="68"/>
      <c r="J74" s="68"/>
      <c r="K74" s="68"/>
      <c r="L74" s="68"/>
      <c r="M74" s="68"/>
      <c r="N74" s="68"/>
      <c r="O74" s="68"/>
      <c r="P74" s="68"/>
      <c r="Q74" s="68"/>
      <c r="R74" s="68"/>
    </row>
    <row r="75">
      <c r="B75" s="75"/>
      <c r="C75" s="68"/>
      <c r="D75" s="68"/>
      <c r="E75" s="76"/>
      <c r="F75" s="68"/>
      <c r="G75" s="68"/>
      <c r="H75" s="74"/>
      <c r="I75" s="68"/>
      <c r="J75" s="68"/>
      <c r="K75" s="68"/>
      <c r="L75" s="68"/>
      <c r="M75" s="68"/>
      <c r="N75" s="68"/>
      <c r="O75" s="68"/>
      <c r="P75" s="68"/>
      <c r="Q75" s="68"/>
      <c r="R75" s="68"/>
    </row>
    <row r="76">
      <c r="B76" s="68"/>
      <c r="C76" s="68"/>
      <c r="D76" s="68"/>
      <c r="E76" s="76"/>
      <c r="F76" s="68"/>
      <c r="G76" s="80" t="s">
        <v>106</v>
      </c>
      <c r="M76" s="68"/>
      <c r="N76" s="68"/>
      <c r="O76" s="68"/>
      <c r="P76" s="68"/>
      <c r="Q76" s="68"/>
      <c r="R76" s="68"/>
    </row>
    <row r="77">
      <c r="B77" s="68"/>
      <c r="C77" s="68"/>
      <c r="D77" s="68"/>
      <c r="E77" s="76"/>
      <c r="F77" s="68"/>
      <c r="M77" s="68"/>
      <c r="N77" s="68"/>
      <c r="O77" s="68"/>
      <c r="P77" s="68"/>
      <c r="Q77" s="68"/>
      <c r="R77" s="68"/>
    </row>
    <row r="78">
      <c r="B78" s="68"/>
      <c r="C78" s="68"/>
      <c r="D78" s="68"/>
      <c r="E78" s="76"/>
      <c r="F78" s="68"/>
      <c r="M78" s="68"/>
      <c r="N78" s="68"/>
      <c r="O78" s="68"/>
      <c r="P78" s="68"/>
      <c r="Q78" s="68"/>
      <c r="R78" s="68"/>
    </row>
    <row r="79">
      <c r="B79" s="68"/>
      <c r="C79" s="68"/>
      <c r="D79" s="68"/>
      <c r="E79" s="76"/>
      <c r="F79" s="68"/>
      <c r="M79" s="68"/>
      <c r="N79" s="68"/>
      <c r="O79" s="68"/>
      <c r="P79" s="68"/>
      <c r="Q79" s="68"/>
      <c r="R79" s="68"/>
    </row>
    <row r="80">
      <c r="B80" s="68"/>
      <c r="C80" s="68"/>
      <c r="D80" s="68"/>
      <c r="E80" s="76"/>
      <c r="F80" s="68"/>
      <c r="M80" s="68"/>
      <c r="N80" s="68"/>
      <c r="O80" s="68"/>
      <c r="P80" s="68"/>
      <c r="Q80" s="68"/>
      <c r="R80" s="68"/>
    </row>
    <row r="81">
      <c r="B81" s="68"/>
      <c r="C81" s="68"/>
      <c r="D81" s="68"/>
      <c r="E81" s="76"/>
      <c r="F81" s="68"/>
      <c r="M81" s="68"/>
      <c r="N81" s="68"/>
      <c r="O81" s="68"/>
      <c r="P81" s="68"/>
      <c r="Q81" s="68"/>
      <c r="R81" s="68"/>
    </row>
    <row r="82">
      <c r="B82" s="68"/>
      <c r="C82" s="68"/>
      <c r="D82" s="68"/>
      <c r="E82" s="68"/>
      <c r="F82" s="68"/>
      <c r="M82" s="68"/>
      <c r="N82" s="68"/>
      <c r="O82" s="68"/>
      <c r="P82" s="68"/>
      <c r="Q82" s="68"/>
      <c r="R82" s="68"/>
    </row>
    <row r="83">
      <c r="B83" s="68"/>
      <c r="C83" s="68"/>
      <c r="D83" s="68"/>
      <c r="E83" s="68"/>
      <c r="F83" s="68"/>
      <c r="M83" s="68"/>
      <c r="N83" s="68"/>
      <c r="O83" s="68"/>
      <c r="P83" s="68"/>
      <c r="Q83" s="68"/>
      <c r="R83" s="68"/>
    </row>
    <row r="84">
      <c r="B84" s="68"/>
      <c r="C84" s="68"/>
      <c r="D84" s="68"/>
      <c r="E84" s="68"/>
      <c r="F84" s="68"/>
      <c r="M84" s="68"/>
      <c r="N84" s="68"/>
      <c r="O84" s="68"/>
      <c r="P84" s="68"/>
      <c r="Q84" s="68"/>
      <c r="R84" s="68"/>
    </row>
    <row r="85">
      <c r="B85" s="68"/>
      <c r="C85" s="68"/>
      <c r="D85" s="68"/>
      <c r="E85" s="68"/>
      <c r="F85" s="68"/>
      <c r="M85" s="68"/>
      <c r="N85" s="68"/>
      <c r="O85" s="68"/>
      <c r="P85" s="68"/>
      <c r="Q85" s="68"/>
      <c r="R85" s="68"/>
    </row>
    <row r="86">
      <c r="B86" s="68"/>
      <c r="C86" s="68"/>
      <c r="D86" s="68"/>
      <c r="E86" s="68"/>
      <c r="F86" s="68"/>
      <c r="M86" s="68"/>
      <c r="N86" s="68"/>
      <c r="O86" s="68"/>
      <c r="P86" s="68"/>
      <c r="Q86" s="68"/>
      <c r="R86" s="68"/>
    </row>
    <row r="87">
      <c r="B87" s="68"/>
      <c r="C87" s="68"/>
      <c r="D87" s="68"/>
      <c r="E87" s="68"/>
      <c r="F87" s="68"/>
      <c r="G87" s="68"/>
      <c r="H87" s="68"/>
      <c r="I87" s="68"/>
      <c r="J87" s="68"/>
      <c r="K87" s="68"/>
      <c r="L87" s="68"/>
      <c r="M87" s="68"/>
      <c r="N87" s="68"/>
      <c r="O87" s="68"/>
      <c r="P87" s="68"/>
      <c r="Q87" s="68"/>
      <c r="R87" s="68"/>
    </row>
    <row r="88">
      <c r="B88" s="68"/>
      <c r="C88" s="68"/>
      <c r="D88" s="68"/>
      <c r="E88" s="68"/>
      <c r="F88" s="68"/>
      <c r="G88" s="68"/>
      <c r="H88" s="68"/>
      <c r="I88" s="68"/>
      <c r="J88" s="68"/>
      <c r="K88" s="68"/>
      <c r="L88" s="68"/>
      <c r="M88" s="68"/>
      <c r="N88" s="68"/>
      <c r="O88" s="68"/>
      <c r="P88" s="68"/>
      <c r="Q88" s="68"/>
      <c r="R88" s="68"/>
    </row>
    <row r="89">
      <c r="B89" s="68"/>
      <c r="C89" s="68"/>
      <c r="D89" s="68"/>
      <c r="E89" s="68"/>
      <c r="F89" s="68"/>
      <c r="G89" s="68"/>
      <c r="H89" s="68"/>
      <c r="I89" s="68"/>
      <c r="J89" s="68"/>
      <c r="K89" s="68"/>
      <c r="L89" s="68"/>
      <c r="M89" s="68"/>
      <c r="N89" s="68"/>
      <c r="O89" s="68"/>
      <c r="P89" s="68"/>
      <c r="Q89" s="68"/>
      <c r="R89" s="68"/>
    </row>
    <row r="90">
      <c r="B90" s="68"/>
      <c r="C90" s="68"/>
      <c r="D90" s="68"/>
      <c r="E90" s="68"/>
      <c r="F90" s="79" t="s">
        <v>73</v>
      </c>
      <c r="I90" s="68"/>
      <c r="J90" s="68"/>
      <c r="K90" s="68"/>
      <c r="L90" s="68"/>
      <c r="M90" s="68"/>
      <c r="N90" s="68"/>
      <c r="O90" s="68"/>
      <c r="P90" s="68"/>
      <c r="Q90" s="68"/>
      <c r="R90" s="68"/>
    </row>
    <row r="91">
      <c r="B91" s="33" t="s">
        <v>2</v>
      </c>
      <c r="C91" s="18"/>
      <c r="D91" s="18"/>
      <c r="E91" s="18"/>
      <c r="F91" s="19"/>
      <c r="G91" s="70"/>
      <c r="H91" s="33" t="s">
        <v>28</v>
      </c>
      <c r="I91" s="18"/>
      <c r="J91" s="18"/>
      <c r="K91" s="18"/>
      <c r="L91" s="19"/>
      <c r="M91" s="70"/>
      <c r="N91" s="33" t="s">
        <v>4</v>
      </c>
      <c r="O91" s="18"/>
      <c r="P91" s="18"/>
      <c r="Q91" s="18"/>
      <c r="R91" s="19"/>
    </row>
    <row r="92">
      <c r="B92" s="71">
        <v>2023.0</v>
      </c>
      <c r="C92" s="72">
        <v>2022.0</v>
      </c>
      <c r="D92" s="72">
        <v>2021.0</v>
      </c>
      <c r="E92" s="72">
        <v>2020.0</v>
      </c>
      <c r="F92" s="72">
        <v>2019.0</v>
      </c>
      <c r="G92" s="73"/>
      <c r="H92" s="72">
        <v>2023.0</v>
      </c>
      <c r="I92" s="72">
        <v>2022.0</v>
      </c>
      <c r="J92" s="72">
        <v>2021.0</v>
      </c>
      <c r="K92" s="72">
        <v>2020.0</v>
      </c>
      <c r="L92" s="72">
        <v>2019.0</v>
      </c>
      <c r="M92" s="73"/>
      <c r="N92" s="72">
        <v>2023.0</v>
      </c>
      <c r="O92" s="72">
        <v>2022.0</v>
      </c>
      <c r="P92" s="72">
        <v>2021.0</v>
      </c>
      <c r="Q92" s="72">
        <v>2020.0</v>
      </c>
      <c r="R92" s="72">
        <v>2019.0</v>
      </c>
    </row>
    <row r="93">
      <c r="B93" s="41">
        <v>103809.0</v>
      </c>
      <c r="C93" s="41">
        <v>103340.0</v>
      </c>
      <c r="D93" s="41">
        <v>5359.0</v>
      </c>
      <c r="E93" s="41">
        <v>5862.0</v>
      </c>
      <c r="F93" s="41">
        <v>696.0</v>
      </c>
      <c r="G93" s="41"/>
      <c r="H93" s="41">
        <v>97223.0</v>
      </c>
      <c r="I93" s="41">
        <v>95644.0</v>
      </c>
      <c r="J93" s="41">
        <v>60501.0</v>
      </c>
      <c r="K93" s="41">
        <v>25406.0</v>
      </c>
      <c r="L93" s="41">
        <v>32487.0</v>
      </c>
      <c r="M93" s="73"/>
      <c r="N93" s="41">
        <v>249898.0</v>
      </c>
      <c r="O93" s="41">
        <v>270118.0</v>
      </c>
      <c r="P93" s="41">
        <v>75828.0</v>
      </c>
      <c r="Q93" s="41">
        <v>65601.0</v>
      </c>
      <c r="R93" s="41">
        <v>121827.0</v>
      </c>
    </row>
    <row r="94">
      <c r="B94" s="68"/>
      <c r="C94" s="68"/>
      <c r="D94" s="68"/>
      <c r="E94" s="76"/>
      <c r="F94" s="68"/>
      <c r="G94" s="68"/>
      <c r="H94" s="74"/>
      <c r="I94" s="68"/>
      <c r="J94" s="68"/>
      <c r="K94" s="68"/>
      <c r="L94" s="68"/>
      <c r="M94" s="68"/>
      <c r="N94" s="75"/>
      <c r="O94" s="68"/>
      <c r="P94" s="68"/>
      <c r="Q94" s="68"/>
      <c r="R94" s="68"/>
    </row>
    <row r="95">
      <c r="B95" s="68"/>
      <c r="C95" s="68"/>
      <c r="D95" s="68"/>
      <c r="E95" s="76"/>
      <c r="F95" s="68"/>
      <c r="G95" s="68"/>
      <c r="H95" s="74"/>
      <c r="I95" s="68"/>
      <c r="J95" s="68"/>
      <c r="K95" s="68"/>
      <c r="L95" s="68"/>
      <c r="M95" s="68"/>
      <c r="N95" s="68"/>
      <c r="O95" s="68"/>
      <c r="P95" s="68"/>
      <c r="Q95" s="68"/>
      <c r="R95" s="68"/>
    </row>
    <row r="96">
      <c r="B96" s="68"/>
      <c r="C96" s="68"/>
      <c r="D96" s="68"/>
      <c r="E96" s="76"/>
      <c r="F96" s="68"/>
      <c r="G96" s="68"/>
      <c r="H96" s="74"/>
      <c r="I96" s="68"/>
      <c r="J96" s="68"/>
      <c r="K96" s="68"/>
      <c r="L96" s="68"/>
      <c r="M96" s="68"/>
      <c r="N96" s="68"/>
      <c r="O96" s="68"/>
      <c r="P96" s="68"/>
      <c r="Q96" s="68"/>
      <c r="R96" s="68"/>
    </row>
    <row r="97">
      <c r="B97" s="68"/>
      <c r="C97" s="68"/>
      <c r="D97" s="68"/>
      <c r="E97" s="76"/>
      <c r="F97" s="68"/>
      <c r="G97" s="80" t="s">
        <v>107</v>
      </c>
      <c r="M97" s="68"/>
      <c r="N97" s="68"/>
      <c r="O97" s="68"/>
      <c r="P97" s="68"/>
      <c r="Q97" s="68"/>
      <c r="R97" s="68"/>
    </row>
    <row r="98">
      <c r="B98" s="68"/>
      <c r="C98" s="68"/>
      <c r="D98" s="68"/>
      <c r="E98" s="76"/>
      <c r="F98" s="68"/>
      <c r="M98" s="68"/>
      <c r="N98" s="68"/>
      <c r="O98" s="68"/>
      <c r="P98" s="68"/>
      <c r="Q98" s="68"/>
      <c r="R98" s="68"/>
    </row>
    <row r="99">
      <c r="B99" s="68"/>
      <c r="C99" s="68"/>
      <c r="D99" s="68"/>
      <c r="E99" s="76"/>
      <c r="F99" s="68"/>
      <c r="M99" s="68"/>
      <c r="N99" s="68"/>
      <c r="O99" s="68"/>
      <c r="P99" s="68"/>
      <c r="Q99" s="68"/>
      <c r="R99" s="68"/>
    </row>
    <row r="100">
      <c r="B100" s="68"/>
      <c r="C100" s="68"/>
      <c r="D100" s="68"/>
      <c r="E100" s="76"/>
      <c r="F100" s="68"/>
      <c r="M100" s="68"/>
      <c r="N100" s="68"/>
      <c r="O100" s="68"/>
      <c r="P100" s="68"/>
      <c r="Q100" s="68"/>
      <c r="R100" s="68"/>
    </row>
    <row r="101">
      <c r="B101" s="68"/>
      <c r="C101" s="68"/>
      <c r="D101" s="68"/>
      <c r="E101" s="76"/>
      <c r="F101" s="68"/>
      <c r="M101" s="68"/>
      <c r="N101" s="68"/>
      <c r="O101" s="68"/>
      <c r="P101" s="68"/>
      <c r="Q101" s="68"/>
      <c r="R101" s="68"/>
    </row>
    <row r="102">
      <c r="B102" s="68"/>
      <c r="C102" s="68"/>
      <c r="D102" s="68"/>
      <c r="E102" s="76"/>
      <c r="F102" s="68"/>
      <c r="M102" s="68"/>
      <c r="N102" s="68"/>
      <c r="O102" s="68"/>
      <c r="P102" s="68"/>
      <c r="Q102" s="68"/>
      <c r="R102" s="68"/>
    </row>
    <row r="103">
      <c r="B103" s="68"/>
      <c r="C103" s="68"/>
      <c r="D103" s="68"/>
      <c r="E103" s="68"/>
      <c r="F103" s="68"/>
      <c r="M103" s="68"/>
      <c r="N103" s="68"/>
      <c r="O103" s="68"/>
      <c r="P103" s="68"/>
      <c r="Q103" s="68"/>
      <c r="R103" s="68"/>
    </row>
    <row r="104">
      <c r="B104" s="68"/>
      <c r="C104" s="68"/>
      <c r="D104" s="68"/>
      <c r="E104" s="68"/>
      <c r="F104" s="68"/>
      <c r="M104" s="68"/>
      <c r="N104" s="68"/>
      <c r="O104" s="68"/>
      <c r="P104" s="68"/>
      <c r="Q104" s="68"/>
      <c r="R104" s="68"/>
    </row>
    <row r="105">
      <c r="B105" s="68"/>
      <c r="C105" s="68"/>
      <c r="D105" s="68"/>
      <c r="E105" s="68"/>
      <c r="F105" s="68"/>
      <c r="M105" s="68"/>
      <c r="N105" s="68"/>
      <c r="O105" s="68"/>
      <c r="P105" s="68"/>
      <c r="Q105" s="68"/>
      <c r="R105" s="68"/>
    </row>
    <row r="106">
      <c r="B106" s="68"/>
      <c r="C106" s="68"/>
      <c r="D106" s="68"/>
      <c r="E106" s="68"/>
      <c r="F106" s="68"/>
      <c r="M106" s="68"/>
      <c r="N106" s="68"/>
      <c r="O106" s="68"/>
      <c r="P106" s="68"/>
      <c r="Q106" s="68"/>
      <c r="R106" s="68"/>
    </row>
    <row r="107">
      <c r="B107" s="68"/>
      <c r="C107" s="68"/>
      <c r="D107" s="68"/>
      <c r="E107" s="68"/>
      <c r="F107" s="68"/>
      <c r="M107" s="68"/>
      <c r="N107" s="68"/>
      <c r="O107" s="68"/>
      <c r="P107" s="68"/>
      <c r="Q107" s="68"/>
      <c r="R107" s="68"/>
    </row>
    <row r="108">
      <c r="B108" s="68"/>
      <c r="C108" s="68"/>
      <c r="D108" s="68"/>
      <c r="E108" s="68"/>
      <c r="F108" s="68"/>
      <c r="M108" s="68"/>
      <c r="N108" s="68"/>
      <c r="O108" s="68"/>
      <c r="P108" s="68"/>
      <c r="Q108" s="68"/>
      <c r="R108" s="68"/>
    </row>
    <row r="109">
      <c r="B109" s="68"/>
      <c r="C109" s="68"/>
      <c r="D109" s="68"/>
      <c r="E109" s="68"/>
      <c r="F109" s="68"/>
      <c r="G109" s="68"/>
      <c r="H109" s="68"/>
      <c r="I109" s="68"/>
      <c r="J109" s="68"/>
      <c r="K109" s="68"/>
      <c r="L109" s="68"/>
      <c r="M109" s="68"/>
      <c r="N109" s="68"/>
      <c r="O109" s="68"/>
      <c r="P109" s="68"/>
      <c r="Q109" s="68"/>
      <c r="R109" s="68"/>
    </row>
    <row r="110">
      <c r="B110" s="68"/>
      <c r="C110" s="68"/>
      <c r="D110" s="68"/>
      <c r="E110" s="68"/>
      <c r="F110" s="79" t="s">
        <v>108</v>
      </c>
      <c r="I110" s="68"/>
      <c r="J110" s="68"/>
      <c r="K110" s="68"/>
      <c r="L110" s="68"/>
      <c r="M110" s="68"/>
      <c r="N110" s="68"/>
      <c r="O110" s="68"/>
      <c r="P110" s="68"/>
      <c r="Q110" s="68"/>
      <c r="R110" s="68"/>
    </row>
    <row r="111">
      <c r="B111" s="33" t="s">
        <v>2</v>
      </c>
      <c r="C111" s="18"/>
      <c r="D111" s="18"/>
      <c r="E111" s="18"/>
      <c r="F111" s="19"/>
      <c r="G111" s="70"/>
      <c r="H111" s="33" t="s">
        <v>28</v>
      </c>
      <c r="I111" s="18"/>
      <c r="J111" s="18"/>
      <c r="K111" s="18"/>
      <c r="L111" s="19"/>
      <c r="M111" s="70"/>
      <c r="N111" s="33" t="s">
        <v>4</v>
      </c>
      <c r="O111" s="18"/>
      <c r="P111" s="18"/>
      <c r="Q111" s="18"/>
      <c r="R111" s="19"/>
    </row>
    <row r="112">
      <c r="B112" s="71">
        <v>2023.0</v>
      </c>
      <c r="C112" s="72">
        <v>2022.0</v>
      </c>
      <c r="D112" s="72">
        <v>2021.0</v>
      </c>
      <c r="E112" s="72">
        <v>2020.0</v>
      </c>
      <c r="F112" s="72">
        <v>2019.0</v>
      </c>
      <c r="G112" s="73"/>
      <c r="H112" s="72">
        <v>2023.0</v>
      </c>
      <c r="I112" s="72">
        <v>2022.0</v>
      </c>
      <c r="J112" s="72">
        <v>2021.0</v>
      </c>
      <c r="K112" s="72">
        <v>2020.0</v>
      </c>
      <c r="L112" s="72">
        <v>2019.0</v>
      </c>
      <c r="M112" s="73"/>
      <c r="N112" s="72">
        <v>2023.0</v>
      </c>
      <c r="O112" s="72">
        <v>2022.0</v>
      </c>
      <c r="P112" s="72">
        <v>2021.0</v>
      </c>
      <c r="Q112" s="72">
        <v>2020.0</v>
      </c>
      <c r="R112" s="72">
        <v>2019.0</v>
      </c>
    </row>
    <row r="113">
      <c r="B113" s="41">
        <v>895067.0</v>
      </c>
      <c r="C113" s="41">
        <v>529317.0</v>
      </c>
      <c r="D113" s="41">
        <v>597856.0</v>
      </c>
      <c r="E113" s="41">
        <v>1262992.0</v>
      </c>
      <c r="F113" s="41">
        <v>543444.0</v>
      </c>
      <c r="G113" s="41"/>
      <c r="H113" s="41">
        <v>267250.0</v>
      </c>
      <c r="I113" s="41">
        <v>240246.0</v>
      </c>
      <c r="J113" s="41">
        <v>214033.0</v>
      </c>
      <c r="K113" s="41">
        <v>228917.0</v>
      </c>
      <c r="L113" s="41">
        <v>243009.0</v>
      </c>
      <c r="M113" s="41"/>
      <c r="N113" s="41">
        <v>3479.0</v>
      </c>
      <c r="O113" s="41">
        <v>2687.0</v>
      </c>
      <c r="P113" s="41">
        <v>1417.0</v>
      </c>
      <c r="Q113" s="41">
        <v>533.0</v>
      </c>
      <c r="R113" s="41">
        <v>1025.0</v>
      </c>
    </row>
    <row r="114">
      <c r="B114" s="75"/>
      <c r="C114" s="68"/>
      <c r="D114" s="68"/>
      <c r="E114" s="76"/>
      <c r="F114" s="68"/>
      <c r="G114" s="68"/>
      <c r="H114" s="74"/>
      <c r="I114" s="68"/>
      <c r="J114" s="68"/>
      <c r="K114" s="68"/>
      <c r="L114" s="68"/>
      <c r="M114" s="68"/>
      <c r="N114" s="68"/>
      <c r="O114" s="68"/>
      <c r="P114" s="68"/>
      <c r="Q114" s="68"/>
      <c r="R114" s="68"/>
    </row>
    <row r="115">
      <c r="B115" s="68"/>
      <c r="C115" s="68"/>
      <c r="D115" s="68"/>
      <c r="E115" s="76"/>
      <c r="F115" s="68"/>
      <c r="G115" s="68"/>
      <c r="H115" s="74"/>
      <c r="I115" s="68"/>
      <c r="J115" s="68"/>
      <c r="K115" s="68"/>
      <c r="L115" s="68"/>
      <c r="M115" s="68"/>
      <c r="N115" s="68"/>
      <c r="O115" s="68"/>
      <c r="P115" s="68"/>
      <c r="Q115" s="68"/>
      <c r="R115" s="68"/>
    </row>
    <row r="116">
      <c r="B116" s="68"/>
      <c r="C116" s="68"/>
      <c r="D116" s="68"/>
      <c r="E116" s="76"/>
      <c r="F116" s="68"/>
      <c r="G116" s="80" t="s">
        <v>109</v>
      </c>
      <c r="M116" s="68"/>
      <c r="N116" s="68"/>
      <c r="O116" s="68"/>
      <c r="P116" s="68"/>
      <c r="Q116" s="68"/>
      <c r="R116" s="68"/>
    </row>
    <row r="117">
      <c r="B117" s="68"/>
      <c r="C117" s="68"/>
      <c r="D117" s="68"/>
      <c r="E117" s="76"/>
      <c r="F117" s="68"/>
      <c r="M117" s="68"/>
      <c r="N117" s="68"/>
      <c r="O117" s="68"/>
      <c r="P117" s="68"/>
      <c r="Q117" s="68"/>
      <c r="R117" s="68"/>
    </row>
    <row r="118">
      <c r="B118" s="68"/>
      <c r="C118" s="68"/>
      <c r="D118" s="68"/>
      <c r="E118" s="76"/>
      <c r="F118" s="68"/>
      <c r="M118" s="68"/>
      <c r="N118" s="68"/>
      <c r="O118" s="68"/>
      <c r="P118" s="68"/>
      <c r="Q118" s="68"/>
      <c r="R118" s="68"/>
    </row>
    <row r="119">
      <c r="B119" s="68"/>
      <c r="C119" s="68"/>
      <c r="D119" s="68"/>
      <c r="E119" s="76"/>
      <c r="F119" s="68"/>
      <c r="M119" s="68"/>
      <c r="N119" s="68"/>
      <c r="O119" s="68"/>
      <c r="P119" s="68"/>
      <c r="Q119" s="68"/>
      <c r="R119" s="68"/>
    </row>
    <row r="120">
      <c r="B120" s="68"/>
      <c r="C120" s="68"/>
      <c r="D120" s="68"/>
      <c r="E120" s="76"/>
      <c r="F120" s="68"/>
      <c r="M120" s="68"/>
      <c r="N120" s="68"/>
      <c r="O120" s="68"/>
      <c r="P120" s="68"/>
      <c r="Q120" s="68"/>
      <c r="R120" s="68"/>
    </row>
    <row r="121">
      <c r="B121" s="68"/>
      <c r="C121" s="68"/>
      <c r="D121" s="68"/>
      <c r="E121" s="68"/>
      <c r="F121" s="68"/>
      <c r="M121" s="68"/>
      <c r="N121" s="68"/>
      <c r="O121" s="68"/>
      <c r="P121" s="68"/>
      <c r="Q121" s="68"/>
      <c r="R121" s="68"/>
    </row>
    <row r="122">
      <c r="B122" s="68"/>
      <c r="C122" s="68"/>
      <c r="D122" s="68"/>
      <c r="E122" s="68"/>
      <c r="F122" s="68"/>
      <c r="M122" s="68"/>
      <c r="N122" s="68"/>
      <c r="O122" s="68"/>
      <c r="P122" s="68"/>
      <c r="Q122" s="68"/>
      <c r="R122" s="68"/>
    </row>
    <row r="123">
      <c r="B123" s="68"/>
      <c r="C123" s="68"/>
      <c r="D123" s="68"/>
      <c r="E123" s="68"/>
      <c r="F123" s="68"/>
      <c r="M123" s="68"/>
      <c r="N123" s="68"/>
      <c r="O123" s="68"/>
      <c r="P123" s="68"/>
      <c r="Q123" s="68"/>
      <c r="R123" s="68"/>
    </row>
    <row r="124">
      <c r="B124" s="68"/>
      <c r="C124" s="68"/>
      <c r="D124" s="68"/>
      <c r="E124" s="68"/>
      <c r="F124" s="68"/>
      <c r="M124" s="68"/>
      <c r="N124" s="68"/>
      <c r="O124" s="68"/>
      <c r="P124" s="68"/>
      <c r="Q124" s="68"/>
      <c r="R124" s="68"/>
    </row>
    <row r="125">
      <c r="B125" s="68"/>
      <c r="C125" s="68"/>
      <c r="D125" s="68"/>
      <c r="E125" s="68"/>
      <c r="F125" s="68"/>
      <c r="M125" s="68"/>
      <c r="N125" s="68"/>
      <c r="O125" s="68"/>
      <c r="P125" s="68"/>
      <c r="Q125" s="68"/>
      <c r="R125" s="68"/>
    </row>
    <row r="126">
      <c r="B126" s="68"/>
      <c r="C126" s="68"/>
      <c r="D126" s="68"/>
      <c r="E126" s="68"/>
      <c r="F126" s="68"/>
      <c r="M126" s="68"/>
      <c r="N126" s="68"/>
      <c r="O126" s="68"/>
      <c r="P126" s="68"/>
      <c r="Q126" s="68"/>
      <c r="R126" s="68"/>
    </row>
    <row r="127">
      <c r="B127" s="68"/>
      <c r="C127" s="68"/>
      <c r="D127" s="68"/>
      <c r="E127" s="68"/>
      <c r="F127" s="68"/>
      <c r="G127" s="68"/>
      <c r="H127" s="68"/>
      <c r="I127" s="68"/>
      <c r="J127" s="68"/>
      <c r="K127" s="68"/>
      <c r="L127" s="68"/>
      <c r="M127" s="68"/>
      <c r="N127" s="68"/>
      <c r="O127" s="68"/>
      <c r="P127" s="68"/>
      <c r="Q127" s="68"/>
      <c r="R127" s="68"/>
    </row>
    <row r="128">
      <c r="B128" s="68"/>
      <c r="C128" s="68"/>
      <c r="D128" s="68"/>
      <c r="E128" s="68"/>
      <c r="F128" s="68"/>
      <c r="G128" s="68"/>
      <c r="H128" s="68"/>
      <c r="I128" s="68"/>
      <c r="J128" s="68"/>
      <c r="K128" s="68"/>
      <c r="L128" s="68"/>
      <c r="M128" s="68"/>
      <c r="N128" s="68"/>
      <c r="O128" s="68"/>
      <c r="P128" s="68"/>
      <c r="Q128" s="68"/>
      <c r="R128" s="68"/>
    </row>
    <row r="129">
      <c r="B129" s="68"/>
      <c r="C129" s="68"/>
      <c r="D129" s="68"/>
      <c r="E129" s="68"/>
      <c r="F129" s="79" t="s">
        <v>110</v>
      </c>
      <c r="I129" s="68"/>
      <c r="J129" s="68"/>
      <c r="K129" s="68"/>
      <c r="L129" s="68"/>
      <c r="M129" s="68"/>
      <c r="N129" s="68"/>
      <c r="O129" s="68"/>
      <c r="P129" s="68"/>
      <c r="Q129" s="68"/>
      <c r="R129" s="68"/>
    </row>
    <row r="130">
      <c r="B130" s="33" t="s">
        <v>2</v>
      </c>
      <c r="C130" s="18"/>
      <c r="D130" s="18"/>
      <c r="E130" s="18"/>
      <c r="F130" s="19"/>
      <c r="G130" s="70"/>
      <c r="H130" s="33" t="s">
        <v>28</v>
      </c>
      <c r="I130" s="18"/>
      <c r="J130" s="18"/>
      <c r="K130" s="18"/>
      <c r="L130" s="19"/>
      <c r="M130" s="70"/>
      <c r="N130" s="33" t="s">
        <v>4</v>
      </c>
      <c r="O130" s="18"/>
      <c r="P130" s="18"/>
      <c r="Q130" s="18"/>
      <c r="R130" s="19"/>
    </row>
    <row r="131">
      <c r="B131" s="71">
        <v>2023.0</v>
      </c>
      <c r="C131" s="72">
        <v>2022.0</v>
      </c>
      <c r="D131" s="72">
        <v>2021.0</v>
      </c>
      <c r="E131" s="72">
        <v>2020.0</v>
      </c>
      <c r="F131" s="72">
        <v>2019.0</v>
      </c>
      <c r="G131" s="73"/>
      <c r="H131" s="72">
        <v>2023.0</v>
      </c>
      <c r="I131" s="72">
        <v>2022.0</v>
      </c>
      <c r="J131" s="72">
        <v>2021.0</v>
      </c>
      <c r="K131" s="72">
        <v>2020.0</v>
      </c>
      <c r="L131" s="72">
        <v>2019.0</v>
      </c>
      <c r="M131" s="73"/>
      <c r="N131" s="72">
        <v>2023.0</v>
      </c>
      <c r="O131" s="72">
        <v>2022.0</v>
      </c>
      <c r="P131" s="72">
        <v>2021.0</v>
      </c>
      <c r="Q131" s="72">
        <v>2020.0</v>
      </c>
      <c r="R131" s="72">
        <v>2019.0</v>
      </c>
    </row>
    <row r="132">
      <c r="B132" s="41">
        <v>9425.0</v>
      </c>
      <c r="C132" s="41">
        <v>4711.0</v>
      </c>
      <c r="D132" s="41">
        <v>2001.0</v>
      </c>
      <c r="E132" s="41">
        <v>160.0</v>
      </c>
      <c r="F132" s="41">
        <v>0.0</v>
      </c>
      <c r="G132" s="41"/>
      <c r="H132" s="41">
        <v>96879.0</v>
      </c>
      <c r="I132" s="41">
        <v>94938.0</v>
      </c>
      <c r="J132" s="41">
        <v>92921.0</v>
      </c>
      <c r="K132" s="41">
        <v>117862.0</v>
      </c>
      <c r="L132" s="41">
        <v>55667.0</v>
      </c>
      <c r="M132" s="41"/>
      <c r="N132" s="41">
        <v>304.0</v>
      </c>
      <c r="O132" s="41">
        <v>1002.0</v>
      </c>
      <c r="P132" s="41">
        <v>532.0</v>
      </c>
      <c r="Q132" s="41">
        <v>748.0</v>
      </c>
      <c r="R132" s="41">
        <v>540.0</v>
      </c>
    </row>
    <row r="133">
      <c r="B133" s="68"/>
      <c r="C133" s="68"/>
      <c r="D133" s="68"/>
      <c r="E133" s="76"/>
      <c r="F133" s="68"/>
      <c r="G133" s="68"/>
      <c r="H133" s="75"/>
      <c r="I133" s="68"/>
      <c r="J133" s="68"/>
      <c r="K133" s="68"/>
      <c r="L133" s="68"/>
      <c r="M133" s="68"/>
      <c r="N133" s="68"/>
      <c r="O133" s="68"/>
      <c r="P133" s="68"/>
      <c r="Q133" s="68"/>
      <c r="R133" s="68"/>
    </row>
    <row r="134">
      <c r="B134" s="68"/>
      <c r="C134" s="68"/>
      <c r="D134" s="68"/>
      <c r="E134" s="76"/>
      <c r="F134" s="68"/>
      <c r="G134" s="80" t="s">
        <v>111</v>
      </c>
    </row>
    <row r="135">
      <c r="B135" s="68"/>
      <c r="C135" s="68"/>
      <c r="D135" s="68"/>
      <c r="E135" s="76"/>
      <c r="F135" s="68"/>
    </row>
    <row r="136">
      <c r="B136" s="68"/>
      <c r="C136" s="68"/>
      <c r="D136" s="68"/>
      <c r="E136" s="76"/>
      <c r="F136" s="68"/>
    </row>
    <row r="137">
      <c r="B137" s="68"/>
      <c r="C137" s="68"/>
      <c r="D137" s="68"/>
      <c r="E137" s="76"/>
      <c r="F137" s="68"/>
    </row>
    <row r="138">
      <c r="B138" s="68"/>
      <c r="C138" s="68"/>
      <c r="D138" s="68"/>
      <c r="E138" s="76"/>
      <c r="F138" s="68"/>
    </row>
    <row r="139">
      <c r="B139" s="68"/>
      <c r="C139" s="68"/>
      <c r="D139" s="68"/>
      <c r="E139" s="76"/>
      <c r="F139" s="68"/>
    </row>
    <row r="140">
      <c r="B140" s="68"/>
      <c r="C140" s="68"/>
      <c r="D140" s="68"/>
      <c r="E140" s="68"/>
      <c r="F140" s="68"/>
    </row>
    <row r="141">
      <c r="B141" s="68"/>
      <c r="C141" s="68"/>
      <c r="D141" s="68"/>
      <c r="E141" s="68"/>
      <c r="F141" s="68"/>
    </row>
    <row r="142">
      <c r="B142" s="68"/>
      <c r="C142" s="68"/>
      <c r="D142" s="68"/>
      <c r="E142" s="68"/>
      <c r="F142" s="68"/>
    </row>
    <row r="143">
      <c r="B143" s="68"/>
      <c r="C143" s="68"/>
      <c r="D143" s="68"/>
      <c r="E143" s="68"/>
      <c r="F143" s="68"/>
    </row>
    <row r="144">
      <c r="B144" s="68"/>
      <c r="C144" s="68"/>
      <c r="D144" s="68"/>
      <c r="E144" s="68"/>
      <c r="F144" s="68"/>
    </row>
    <row r="145">
      <c r="B145" s="68"/>
      <c r="C145" s="68"/>
      <c r="D145" s="68"/>
      <c r="E145" s="68"/>
      <c r="F145" s="68"/>
    </row>
    <row r="146">
      <c r="B146" s="68"/>
      <c r="C146" s="68"/>
      <c r="D146" s="68"/>
      <c r="E146" s="68"/>
      <c r="F146" s="68"/>
    </row>
    <row r="147">
      <c r="B147" s="68"/>
      <c r="C147" s="68"/>
      <c r="D147" s="68"/>
      <c r="E147" s="68"/>
      <c r="F147" s="68"/>
      <c r="M147" s="68"/>
      <c r="N147" s="68"/>
      <c r="O147" s="68"/>
      <c r="P147" s="68"/>
      <c r="Q147" s="68"/>
      <c r="R147" s="68"/>
    </row>
    <row r="148">
      <c r="B148" s="68"/>
      <c r="C148" s="68"/>
      <c r="D148" s="68"/>
      <c r="E148" s="68"/>
      <c r="F148" s="68"/>
      <c r="G148" s="68"/>
      <c r="H148" s="68"/>
      <c r="I148" s="68"/>
      <c r="J148" s="68"/>
      <c r="K148" s="68"/>
      <c r="L148" s="68"/>
      <c r="M148" s="68"/>
      <c r="N148" s="68"/>
      <c r="O148" s="68"/>
      <c r="P148" s="68"/>
      <c r="Q148" s="68"/>
      <c r="R148" s="68"/>
    </row>
    <row r="149">
      <c r="B149" s="68"/>
      <c r="C149" s="68"/>
      <c r="D149" s="68"/>
      <c r="E149" s="68"/>
      <c r="F149" s="79" t="s">
        <v>112</v>
      </c>
      <c r="I149" s="68"/>
      <c r="J149" s="68"/>
      <c r="K149" s="68"/>
      <c r="L149" s="68"/>
      <c r="M149" s="68"/>
      <c r="N149" s="68"/>
      <c r="O149" s="68"/>
      <c r="P149" s="68"/>
      <c r="Q149" s="68"/>
      <c r="R149" s="68"/>
    </row>
    <row r="150">
      <c r="B150" s="33" t="s">
        <v>2</v>
      </c>
      <c r="C150" s="18"/>
      <c r="D150" s="18"/>
      <c r="E150" s="18"/>
      <c r="F150" s="19"/>
      <c r="G150" s="70"/>
      <c r="H150" s="33" t="s">
        <v>28</v>
      </c>
      <c r="I150" s="18"/>
      <c r="J150" s="18"/>
      <c r="K150" s="18"/>
      <c r="L150" s="19"/>
      <c r="M150" s="70"/>
      <c r="N150" s="33" t="s">
        <v>4</v>
      </c>
      <c r="O150" s="18"/>
      <c r="P150" s="18"/>
      <c r="Q150" s="18"/>
      <c r="R150" s="19"/>
    </row>
    <row r="151">
      <c r="B151" s="71">
        <v>2023.0</v>
      </c>
      <c r="C151" s="72">
        <v>2022.0</v>
      </c>
      <c r="D151" s="72">
        <v>2021.0</v>
      </c>
      <c r="E151" s="72">
        <v>2020.0</v>
      </c>
      <c r="F151" s="72">
        <v>2019.0</v>
      </c>
      <c r="G151" s="73"/>
      <c r="H151" s="72">
        <v>2023.0</v>
      </c>
      <c r="I151" s="72">
        <v>2022.0</v>
      </c>
      <c r="J151" s="72">
        <v>2021.0</v>
      </c>
      <c r="K151" s="72">
        <v>2020.0</v>
      </c>
      <c r="L151" s="72">
        <v>2019.0</v>
      </c>
      <c r="M151" s="73"/>
      <c r="N151" s="72">
        <v>2023.0</v>
      </c>
      <c r="O151" s="72">
        <v>2022.0</v>
      </c>
      <c r="P151" s="72">
        <v>2021.0</v>
      </c>
      <c r="Q151" s="72">
        <v>2020.0</v>
      </c>
      <c r="R151" s="72">
        <v>2019.0</v>
      </c>
    </row>
    <row r="152">
      <c r="B152" s="41">
        <v>34428.0</v>
      </c>
      <c r="C152" s="41">
        <v>15620.0</v>
      </c>
      <c r="D152" s="41">
        <v>17008.0</v>
      </c>
      <c r="E152" s="41">
        <v>16250.0</v>
      </c>
      <c r="F152" s="41">
        <v>9803.0</v>
      </c>
      <c r="G152" s="41"/>
      <c r="H152" s="41">
        <v>4989.0</v>
      </c>
      <c r="I152" s="41">
        <v>4446.0</v>
      </c>
      <c r="J152" s="41">
        <v>4826.0</v>
      </c>
      <c r="K152" s="41">
        <v>4547.0</v>
      </c>
      <c r="L152" s="41">
        <v>4626.0</v>
      </c>
      <c r="M152" s="41"/>
      <c r="N152" s="41">
        <v>173.0</v>
      </c>
      <c r="O152" s="41">
        <v>96.0</v>
      </c>
      <c r="P152" s="41">
        <v>53.0</v>
      </c>
      <c r="Q152" s="41">
        <v>89.0</v>
      </c>
      <c r="R152" s="41">
        <v>34.0</v>
      </c>
    </row>
    <row r="153">
      <c r="B153" s="68"/>
      <c r="C153" s="68"/>
      <c r="D153" s="68"/>
      <c r="E153" s="76"/>
      <c r="F153" s="68"/>
      <c r="G153" s="68"/>
      <c r="H153" s="74"/>
      <c r="I153" s="68"/>
      <c r="J153" s="68"/>
      <c r="K153" s="68"/>
      <c r="L153" s="68"/>
      <c r="M153" s="68"/>
      <c r="N153" s="68"/>
      <c r="O153" s="68"/>
      <c r="P153" s="68"/>
      <c r="Q153" s="68"/>
      <c r="R153" s="68"/>
    </row>
    <row r="154">
      <c r="B154" s="68"/>
      <c r="C154" s="68"/>
      <c r="D154" s="68"/>
      <c r="E154" s="76"/>
      <c r="F154" s="68"/>
      <c r="G154" s="68"/>
      <c r="H154" s="74"/>
      <c r="I154" s="68"/>
      <c r="J154" s="68"/>
      <c r="K154" s="68"/>
      <c r="L154" s="68"/>
      <c r="M154" s="68"/>
      <c r="N154" s="68"/>
      <c r="O154" s="68"/>
      <c r="P154" s="68"/>
      <c r="Q154" s="68"/>
      <c r="R154" s="68"/>
    </row>
    <row r="155">
      <c r="B155" s="68"/>
      <c r="C155" s="68"/>
      <c r="D155" s="68"/>
      <c r="E155" s="76"/>
      <c r="F155" s="68"/>
      <c r="G155" s="80" t="s">
        <v>113</v>
      </c>
      <c r="M155" s="68"/>
      <c r="N155" s="68"/>
      <c r="O155" s="68"/>
      <c r="P155" s="68"/>
      <c r="Q155" s="68"/>
      <c r="R155" s="68"/>
    </row>
    <row r="156">
      <c r="B156" s="68"/>
      <c r="C156" s="68"/>
      <c r="D156" s="68"/>
      <c r="E156" s="76"/>
      <c r="F156" s="68"/>
      <c r="M156" s="68"/>
      <c r="N156" s="68"/>
      <c r="O156" s="68"/>
      <c r="P156" s="68"/>
      <c r="Q156" s="68"/>
      <c r="R156" s="68"/>
    </row>
    <row r="157">
      <c r="B157" s="68"/>
      <c r="C157" s="68"/>
      <c r="D157" s="68"/>
      <c r="E157" s="76"/>
      <c r="F157" s="68"/>
      <c r="M157" s="68"/>
      <c r="N157" s="68"/>
      <c r="O157" s="68"/>
      <c r="P157" s="68"/>
      <c r="Q157" s="68"/>
      <c r="R157" s="68"/>
    </row>
    <row r="158">
      <c r="B158" s="68"/>
      <c r="C158" s="68"/>
      <c r="D158" s="68"/>
      <c r="E158" s="76"/>
      <c r="F158" s="68"/>
      <c r="M158" s="68"/>
      <c r="N158" s="68"/>
      <c r="O158" s="68"/>
      <c r="P158" s="68"/>
      <c r="Q158" s="68"/>
      <c r="R158" s="68"/>
    </row>
    <row r="159">
      <c r="B159" s="68"/>
      <c r="C159" s="68"/>
      <c r="D159" s="68"/>
      <c r="E159" s="76"/>
      <c r="F159" s="68"/>
      <c r="M159" s="68"/>
      <c r="N159" s="68"/>
      <c r="O159" s="68"/>
      <c r="P159" s="68"/>
      <c r="Q159" s="68"/>
      <c r="R159" s="68"/>
    </row>
    <row r="160">
      <c r="B160" s="68"/>
      <c r="C160" s="68"/>
      <c r="D160" s="68"/>
      <c r="E160" s="68"/>
      <c r="F160" s="68"/>
      <c r="M160" s="68"/>
      <c r="N160" s="68"/>
      <c r="O160" s="68"/>
      <c r="P160" s="68"/>
      <c r="Q160" s="68"/>
      <c r="R160" s="68"/>
    </row>
    <row r="161">
      <c r="B161" s="68"/>
      <c r="C161" s="68"/>
      <c r="D161" s="68"/>
      <c r="E161" s="68"/>
      <c r="F161" s="68"/>
      <c r="M161" s="68"/>
      <c r="N161" s="68"/>
      <c r="O161" s="68"/>
      <c r="P161" s="68"/>
      <c r="Q161" s="68"/>
      <c r="R161" s="68"/>
    </row>
    <row r="162">
      <c r="B162" s="68"/>
      <c r="C162" s="68"/>
      <c r="D162" s="68"/>
      <c r="E162" s="68"/>
      <c r="F162" s="68"/>
      <c r="M162" s="68"/>
      <c r="N162" s="68"/>
      <c r="O162" s="68"/>
      <c r="P162" s="68"/>
      <c r="Q162" s="68"/>
      <c r="R162" s="68"/>
    </row>
    <row r="163">
      <c r="B163" s="68"/>
      <c r="C163" s="68"/>
      <c r="D163" s="68"/>
      <c r="E163" s="68"/>
      <c r="F163" s="68"/>
      <c r="M163" s="68"/>
      <c r="N163" s="68"/>
      <c r="O163" s="68"/>
      <c r="P163" s="68"/>
      <c r="Q163" s="68"/>
      <c r="R163" s="68"/>
    </row>
    <row r="164">
      <c r="B164" s="68"/>
      <c r="C164" s="68"/>
      <c r="D164" s="68"/>
      <c r="E164" s="68"/>
      <c r="F164" s="68"/>
      <c r="M164" s="68"/>
      <c r="N164" s="68"/>
      <c r="O164" s="68"/>
      <c r="P164" s="68"/>
      <c r="Q164" s="68"/>
      <c r="R164" s="68"/>
    </row>
    <row r="165">
      <c r="B165" s="68"/>
      <c r="C165" s="68"/>
      <c r="D165" s="68"/>
      <c r="E165" s="68"/>
      <c r="F165" s="68"/>
      <c r="M165" s="68"/>
      <c r="N165" s="68"/>
      <c r="O165" s="68"/>
      <c r="P165" s="68"/>
      <c r="Q165" s="68"/>
      <c r="R165" s="68"/>
    </row>
    <row r="166">
      <c r="B166" s="68"/>
      <c r="C166" s="68"/>
      <c r="D166" s="68"/>
      <c r="E166" s="68"/>
      <c r="F166" s="68"/>
      <c r="G166" s="68"/>
      <c r="H166" s="68"/>
      <c r="I166" s="68"/>
      <c r="J166" s="68"/>
      <c r="K166" s="68"/>
      <c r="L166" s="68"/>
      <c r="M166" s="68"/>
      <c r="N166" s="68"/>
      <c r="O166" s="68"/>
      <c r="P166" s="68"/>
      <c r="Q166" s="68"/>
      <c r="R166" s="68"/>
    </row>
    <row r="167">
      <c r="B167" s="68"/>
      <c r="C167" s="68"/>
      <c r="D167" s="68"/>
      <c r="E167" s="68"/>
      <c r="F167" s="68"/>
      <c r="G167" s="68"/>
      <c r="H167" s="68"/>
      <c r="I167" s="68"/>
      <c r="J167" s="68"/>
      <c r="K167" s="68"/>
      <c r="L167" s="68"/>
      <c r="M167" s="68"/>
      <c r="N167" s="68"/>
      <c r="O167" s="68"/>
      <c r="P167" s="68"/>
      <c r="Q167" s="68"/>
      <c r="R167" s="68"/>
    </row>
    <row r="168">
      <c r="B168" s="68"/>
      <c r="C168" s="68"/>
      <c r="D168" s="68"/>
      <c r="E168" s="68"/>
      <c r="F168" s="69" t="s">
        <v>114</v>
      </c>
      <c r="I168" s="68"/>
      <c r="J168" s="68"/>
      <c r="K168" s="68"/>
      <c r="L168" s="68"/>
      <c r="M168" s="68"/>
      <c r="N168" s="68"/>
      <c r="O168" s="68"/>
      <c r="P168" s="68"/>
      <c r="Q168" s="68"/>
      <c r="R168" s="68"/>
    </row>
    <row r="169">
      <c r="B169" s="33" t="s">
        <v>2</v>
      </c>
      <c r="C169" s="18"/>
      <c r="D169" s="18"/>
      <c r="E169" s="18"/>
      <c r="F169" s="19"/>
      <c r="G169" s="70"/>
      <c r="H169" s="33" t="s">
        <v>28</v>
      </c>
      <c r="I169" s="18"/>
      <c r="J169" s="18"/>
      <c r="K169" s="18"/>
      <c r="L169" s="19"/>
      <c r="M169" s="70"/>
      <c r="N169" s="33" t="s">
        <v>4</v>
      </c>
      <c r="O169" s="18"/>
      <c r="P169" s="18"/>
      <c r="Q169" s="18"/>
      <c r="R169" s="19"/>
    </row>
    <row r="170">
      <c r="B170" s="71">
        <v>2023.0</v>
      </c>
      <c r="C170" s="72">
        <v>2022.0</v>
      </c>
      <c r="D170" s="72">
        <v>2021.0</v>
      </c>
      <c r="E170" s="72">
        <v>2020.0</v>
      </c>
      <c r="F170" s="72">
        <v>2019.0</v>
      </c>
      <c r="G170" s="73"/>
      <c r="H170" s="81">
        <v>2023.0</v>
      </c>
      <c r="I170" s="72">
        <v>2022.0</v>
      </c>
      <c r="J170" s="72">
        <v>2021.0</v>
      </c>
      <c r="K170" s="72">
        <v>2020.0</v>
      </c>
      <c r="L170" s="72">
        <v>2019.0</v>
      </c>
      <c r="M170" s="73"/>
      <c r="N170" s="72">
        <v>2023.0</v>
      </c>
      <c r="O170" s="72">
        <v>2022.0</v>
      </c>
      <c r="P170" s="72">
        <v>2021.0</v>
      </c>
      <c r="Q170" s="72">
        <v>2020.0</v>
      </c>
      <c r="R170" s="72">
        <v>2019.0</v>
      </c>
    </row>
    <row r="171">
      <c r="B171" s="41">
        <v>0.0</v>
      </c>
      <c r="C171" s="41">
        <v>0.0</v>
      </c>
      <c r="D171" s="41">
        <v>0.0</v>
      </c>
      <c r="E171" s="41">
        <v>0.0</v>
      </c>
      <c r="F171" s="41">
        <v>0.0</v>
      </c>
      <c r="G171" s="41"/>
      <c r="H171" s="41">
        <v>1493.0</v>
      </c>
      <c r="I171" s="41">
        <v>1975.0</v>
      </c>
      <c r="J171" s="41">
        <v>1306.0</v>
      </c>
      <c r="K171" s="41">
        <v>1803.0</v>
      </c>
      <c r="L171" s="41">
        <v>2182.0</v>
      </c>
      <c r="M171" s="41"/>
      <c r="N171" s="41">
        <v>0.0</v>
      </c>
      <c r="O171" s="41">
        <v>0.0</v>
      </c>
      <c r="P171" s="41">
        <v>0.0</v>
      </c>
      <c r="Q171" s="41">
        <v>0.0</v>
      </c>
      <c r="R171" s="41">
        <v>0.0</v>
      </c>
    </row>
    <row r="172">
      <c r="B172" s="68"/>
      <c r="C172" s="68"/>
      <c r="D172" s="68"/>
      <c r="E172" s="76"/>
      <c r="F172" s="68"/>
      <c r="G172" s="68"/>
      <c r="H172" s="74"/>
      <c r="I172" s="68"/>
      <c r="J172" s="68"/>
      <c r="K172" s="68"/>
      <c r="L172" s="68"/>
      <c r="M172" s="68"/>
      <c r="N172" s="68"/>
      <c r="O172" s="68"/>
      <c r="P172" s="68"/>
      <c r="Q172" s="68"/>
      <c r="R172" s="68"/>
    </row>
    <row r="173">
      <c r="B173" s="68"/>
      <c r="C173" s="68"/>
      <c r="D173" s="68"/>
      <c r="E173" s="76"/>
      <c r="F173" s="68"/>
      <c r="G173" s="68"/>
      <c r="H173" s="74"/>
      <c r="I173" s="68"/>
      <c r="J173" s="68"/>
      <c r="K173" s="68"/>
      <c r="L173" s="68"/>
      <c r="M173" s="68"/>
      <c r="N173" s="68"/>
      <c r="O173" s="68"/>
      <c r="P173" s="68"/>
      <c r="Q173" s="68"/>
      <c r="R173" s="68"/>
    </row>
    <row r="174">
      <c r="B174" s="68"/>
      <c r="C174" s="68"/>
      <c r="D174" s="68"/>
      <c r="E174" s="76"/>
      <c r="F174" s="68"/>
      <c r="G174" s="80" t="s">
        <v>28</v>
      </c>
      <c r="M174" s="68"/>
      <c r="N174" s="68"/>
      <c r="O174" s="68"/>
      <c r="P174" s="68"/>
      <c r="Q174" s="68"/>
      <c r="R174" s="68"/>
    </row>
    <row r="175">
      <c r="B175" s="68"/>
      <c r="C175" s="68"/>
      <c r="D175" s="68"/>
      <c r="E175" s="76"/>
      <c r="F175" s="68"/>
      <c r="M175" s="68"/>
      <c r="N175" s="68"/>
      <c r="O175" s="68"/>
      <c r="P175" s="68"/>
      <c r="Q175" s="68"/>
      <c r="R175" s="68"/>
    </row>
    <row r="176">
      <c r="B176" s="68"/>
      <c r="C176" s="68"/>
      <c r="D176" s="68"/>
      <c r="E176" s="76"/>
      <c r="F176" s="68"/>
      <c r="M176" s="68"/>
      <c r="N176" s="68"/>
      <c r="O176" s="68"/>
      <c r="P176" s="68"/>
      <c r="Q176" s="68"/>
      <c r="R176" s="68"/>
    </row>
    <row r="177">
      <c r="B177" s="68"/>
      <c r="C177" s="68"/>
      <c r="D177" s="68"/>
      <c r="E177" s="76"/>
      <c r="F177" s="68"/>
      <c r="M177" s="68"/>
      <c r="N177" s="68"/>
      <c r="O177" s="68"/>
      <c r="P177" s="68"/>
      <c r="Q177" s="68"/>
      <c r="R177" s="68"/>
    </row>
    <row r="178">
      <c r="B178" s="68"/>
      <c r="C178" s="68"/>
      <c r="D178" s="68"/>
      <c r="E178" s="76"/>
      <c r="F178" s="68"/>
      <c r="M178" s="68"/>
      <c r="N178" s="68"/>
      <c r="O178" s="68"/>
      <c r="P178" s="68"/>
      <c r="Q178" s="68"/>
      <c r="R178" s="68"/>
    </row>
    <row r="179">
      <c r="B179" s="68"/>
      <c r="C179" s="68"/>
      <c r="D179" s="68"/>
      <c r="E179" s="68"/>
      <c r="F179" s="68"/>
      <c r="M179" s="68"/>
      <c r="N179" s="68"/>
      <c r="O179" s="68"/>
      <c r="P179" s="68"/>
      <c r="Q179" s="68"/>
      <c r="R179" s="68"/>
    </row>
    <row r="180">
      <c r="B180" s="68"/>
      <c r="C180" s="68"/>
      <c r="D180" s="68"/>
      <c r="E180" s="68"/>
      <c r="F180" s="68"/>
      <c r="M180" s="68"/>
      <c r="N180" s="68"/>
      <c r="O180" s="68"/>
      <c r="P180" s="68"/>
      <c r="Q180" s="68"/>
      <c r="R180" s="68"/>
    </row>
    <row r="181">
      <c r="B181" s="68"/>
      <c r="C181" s="68"/>
      <c r="D181" s="68"/>
      <c r="E181" s="68"/>
      <c r="F181" s="68"/>
      <c r="M181" s="68"/>
      <c r="N181" s="68"/>
      <c r="O181" s="68"/>
      <c r="P181" s="68"/>
      <c r="Q181" s="68"/>
      <c r="R181" s="68"/>
    </row>
    <row r="182">
      <c r="B182" s="68"/>
      <c r="C182" s="68"/>
      <c r="D182" s="68"/>
      <c r="E182" s="68"/>
      <c r="F182" s="68"/>
      <c r="M182" s="68"/>
      <c r="N182" s="68"/>
      <c r="O182" s="68"/>
      <c r="P182" s="68"/>
      <c r="Q182" s="68"/>
      <c r="R182" s="68"/>
    </row>
    <row r="183">
      <c r="B183" s="68"/>
      <c r="C183" s="68"/>
      <c r="D183" s="68"/>
      <c r="E183" s="68"/>
      <c r="F183" s="68"/>
      <c r="M183" s="68"/>
      <c r="N183" s="68"/>
      <c r="O183" s="68"/>
      <c r="P183" s="68"/>
      <c r="Q183" s="68"/>
      <c r="R183" s="68"/>
    </row>
    <row r="184">
      <c r="B184" s="68"/>
      <c r="C184" s="68"/>
      <c r="D184" s="68"/>
      <c r="E184" s="68"/>
      <c r="F184" s="68"/>
      <c r="M184" s="68"/>
      <c r="N184" s="68"/>
      <c r="O184" s="68"/>
      <c r="P184" s="68"/>
      <c r="Q184" s="68"/>
      <c r="R184" s="68"/>
    </row>
    <row r="185">
      <c r="B185" s="68"/>
      <c r="C185" s="68"/>
      <c r="D185" s="68"/>
      <c r="E185" s="68"/>
      <c r="F185" s="68"/>
      <c r="G185" s="68"/>
      <c r="H185" s="68"/>
      <c r="I185" s="68"/>
      <c r="J185" s="68"/>
      <c r="K185" s="68"/>
      <c r="L185" s="68"/>
      <c r="M185" s="68"/>
      <c r="N185" s="68"/>
      <c r="O185" s="68"/>
      <c r="P185" s="68"/>
      <c r="Q185" s="68"/>
      <c r="R185" s="68"/>
    </row>
    <row r="186">
      <c r="B186" s="68"/>
      <c r="C186" s="68"/>
      <c r="D186" s="68"/>
      <c r="E186" s="68"/>
      <c r="F186" s="68"/>
      <c r="G186" s="68"/>
      <c r="H186" s="68"/>
      <c r="I186" s="68"/>
      <c r="J186" s="68"/>
      <c r="K186" s="68"/>
      <c r="L186" s="68"/>
      <c r="M186" s="68"/>
      <c r="N186" s="68"/>
      <c r="O186" s="68"/>
      <c r="P186" s="68"/>
      <c r="Q186" s="68"/>
      <c r="R186" s="68"/>
    </row>
    <row r="187">
      <c r="B187" s="68"/>
      <c r="C187" s="68"/>
      <c r="D187" s="68"/>
      <c r="E187" s="68"/>
      <c r="F187" s="68"/>
      <c r="G187" s="68"/>
      <c r="H187" s="68"/>
      <c r="I187" s="68"/>
      <c r="J187" s="68"/>
      <c r="K187" s="68"/>
      <c r="L187" s="68"/>
      <c r="M187" s="68"/>
      <c r="N187" s="68"/>
      <c r="O187" s="68"/>
      <c r="P187" s="68"/>
      <c r="Q187" s="68"/>
      <c r="R187" s="68"/>
    </row>
    <row r="188">
      <c r="B188" s="68"/>
      <c r="C188" s="68"/>
      <c r="D188" s="68"/>
      <c r="E188" s="68"/>
      <c r="F188" s="79" t="s">
        <v>81</v>
      </c>
      <c r="I188" s="68"/>
      <c r="J188" s="68"/>
      <c r="K188" s="68"/>
      <c r="L188" s="68"/>
      <c r="M188" s="68"/>
      <c r="N188" s="68"/>
      <c r="O188" s="68"/>
      <c r="P188" s="68"/>
      <c r="Q188" s="68"/>
      <c r="R188" s="68"/>
    </row>
    <row r="189">
      <c r="B189" s="33" t="s">
        <v>2</v>
      </c>
      <c r="C189" s="18"/>
      <c r="D189" s="18"/>
      <c r="E189" s="18"/>
      <c r="F189" s="19"/>
      <c r="G189" s="70"/>
      <c r="H189" s="33" t="s">
        <v>28</v>
      </c>
      <c r="I189" s="18"/>
      <c r="J189" s="18"/>
      <c r="K189" s="18"/>
      <c r="L189" s="19"/>
      <c r="M189" s="70"/>
      <c r="N189" s="33" t="s">
        <v>4</v>
      </c>
      <c r="O189" s="18"/>
      <c r="P189" s="18"/>
      <c r="Q189" s="18"/>
      <c r="R189" s="19"/>
    </row>
    <row r="190">
      <c r="B190" s="71">
        <v>2023.0</v>
      </c>
      <c r="C190" s="72">
        <v>2022.0</v>
      </c>
      <c r="D190" s="72">
        <v>2021.0</v>
      </c>
      <c r="E190" s="72">
        <v>2020.0</v>
      </c>
      <c r="F190" s="72">
        <v>2019.0</v>
      </c>
      <c r="G190" s="73"/>
      <c r="H190" s="81">
        <v>2023.0</v>
      </c>
      <c r="I190" s="72">
        <v>2022.0</v>
      </c>
      <c r="J190" s="72">
        <v>2021.0</v>
      </c>
      <c r="K190" s="72">
        <v>2020.0</v>
      </c>
      <c r="L190" s="72">
        <v>2019.0</v>
      </c>
      <c r="M190" s="73"/>
      <c r="N190" s="72">
        <v>2023.0</v>
      </c>
      <c r="O190" s="72">
        <v>2022.0</v>
      </c>
      <c r="P190" s="72">
        <v>2021.0</v>
      </c>
      <c r="Q190" s="72">
        <v>2020.0</v>
      </c>
      <c r="R190" s="72">
        <v>2019.0</v>
      </c>
    </row>
    <row r="191">
      <c r="B191" s="41">
        <f t="shared" ref="B191:D191" si="12">SUM(B186:B190)</f>
        <v>2023</v>
      </c>
      <c r="C191" s="41">
        <f t="shared" si="12"/>
        <v>2022</v>
      </c>
      <c r="D191" s="41">
        <f t="shared" si="12"/>
        <v>2021</v>
      </c>
      <c r="E191" s="41">
        <v>1279408.0</v>
      </c>
      <c r="F191" s="41">
        <v>553246.0</v>
      </c>
      <c r="G191" s="41"/>
      <c r="H191" s="41">
        <f t="shared" ref="H191:L191" si="13">SUM(H186:H190)</f>
        <v>2023</v>
      </c>
      <c r="I191" s="41">
        <f t="shared" si="13"/>
        <v>2022</v>
      </c>
      <c r="J191" s="41">
        <f t="shared" si="13"/>
        <v>2021</v>
      </c>
      <c r="K191" s="41">
        <f t="shared" si="13"/>
        <v>2020</v>
      </c>
      <c r="L191" s="41">
        <f t="shared" si="13"/>
        <v>2019</v>
      </c>
      <c r="M191" s="41"/>
      <c r="N191" s="41">
        <v>688912.0</v>
      </c>
      <c r="O191" s="41">
        <v>573612.0</v>
      </c>
      <c r="P191" s="41">
        <v>609685.0</v>
      </c>
      <c r="Q191" s="41">
        <v>761196.0</v>
      </c>
      <c r="R191" s="41">
        <v>529375.0</v>
      </c>
    </row>
    <row r="192">
      <c r="B192" s="68"/>
      <c r="C192" s="68"/>
      <c r="D192" s="68"/>
      <c r="E192" s="76"/>
      <c r="F192" s="68"/>
      <c r="G192" s="68"/>
      <c r="H192" s="74"/>
      <c r="I192" s="68"/>
      <c r="J192" s="68"/>
      <c r="K192" s="68"/>
      <c r="L192" s="68"/>
      <c r="M192" s="68"/>
      <c r="N192" s="68"/>
      <c r="O192" s="68"/>
      <c r="P192" s="68"/>
      <c r="Q192" s="68"/>
      <c r="R192" s="68"/>
    </row>
    <row r="193">
      <c r="B193" s="68"/>
      <c r="C193" s="68"/>
      <c r="D193" s="68"/>
      <c r="E193" s="76"/>
      <c r="F193" s="68"/>
      <c r="G193" s="80" t="s">
        <v>115</v>
      </c>
      <c r="M193" s="68"/>
      <c r="N193" s="68"/>
      <c r="O193" s="68"/>
      <c r="P193" s="68"/>
      <c r="Q193" s="68"/>
      <c r="R193" s="68"/>
    </row>
    <row r="194">
      <c r="B194" s="68"/>
      <c r="C194" s="68"/>
      <c r="D194" s="68"/>
      <c r="E194" s="76"/>
      <c r="F194" s="68"/>
      <c r="M194" s="68"/>
      <c r="N194" s="68"/>
      <c r="O194" s="68"/>
      <c r="P194" s="68"/>
      <c r="Q194" s="68"/>
      <c r="R194" s="68"/>
    </row>
    <row r="195">
      <c r="B195" s="68"/>
      <c r="C195" s="68"/>
      <c r="D195" s="68"/>
      <c r="E195" s="76"/>
      <c r="F195" s="68"/>
      <c r="M195" s="68"/>
      <c r="N195" s="68"/>
      <c r="O195" s="68"/>
      <c r="P195" s="68"/>
      <c r="Q195" s="68"/>
      <c r="R195" s="68"/>
    </row>
    <row r="196">
      <c r="B196" s="68"/>
      <c r="C196" s="68"/>
      <c r="D196" s="68"/>
      <c r="E196" s="76"/>
      <c r="F196" s="68"/>
      <c r="M196" s="68"/>
      <c r="N196" s="68"/>
      <c r="O196" s="68"/>
      <c r="P196" s="68"/>
      <c r="Q196" s="68"/>
      <c r="R196" s="68"/>
    </row>
    <row r="197">
      <c r="B197" s="68"/>
      <c r="C197" s="68"/>
      <c r="D197" s="68"/>
      <c r="E197" s="76"/>
      <c r="F197" s="68"/>
      <c r="M197" s="68"/>
      <c r="N197" s="68"/>
      <c r="O197" s="68"/>
      <c r="P197" s="68"/>
      <c r="Q197" s="68"/>
      <c r="R197" s="68"/>
    </row>
    <row r="198">
      <c r="B198" s="68"/>
      <c r="C198" s="68"/>
      <c r="D198" s="68"/>
      <c r="E198" s="76"/>
      <c r="F198" s="68"/>
      <c r="M198" s="68"/>
      <c r="N198" s="68"/>
      <c r="O198" s="68"/>
      <c r="P198" s="68"/>
      <c r="Q198" s="68"/>
      <c r="R198" s="68"/>
    </row>
    <row r="199">
      <c r="B199" s="68"/>
      <c r="C199" s="68"/>
      <c r="D199" s="68"/>
      <c r="E199" s="68"/>
      <c r="F199" s="68"/>
      <c r="M199" s="68"/>
      <c r="N199" s="68"/>
      <c r="O199" s="68"/>
      <c r="P199" s="68"/>
      <c r="Q199" s="68"/>
      <c r="R199" s="68"/>
    </row>
    <row r="200">
      <c r="B200" s="68"/>
      <c r="C200" s="68"/>
      <c r="D200" s="68"/>
      <c r="E200" s="68"/>
      <c r="F200" s="68"/>
      <c r="M200" s="68"/>
      <c r="N200" s="68"/>
      <c r="O200" s="68"/>
      <c r="P200" s="68"/>
      <c r="Q200" s="68"/>
      <c r="R200" s="68"/>
    </row>
    <row r="201">
      <c r="B201" s="68"/>
      <c r="C201" s="68"/>
      <c r="D201" s="68"/>
      <c r="E201" s="68"/>
      <c r="F201" s="68"/>
      <c r="M201" s="68"/>
      <c r="N201" s="68"/>
      <c r="O201" s="68"/>
      <c r="P201" s="68"/>
      <c r="Q201" s="68"/>
      <c r="R201" s="68"/>
    </row>
    <row r="202">
      <c r="B202" s="68"/>
      <c r="C202" s="68"/>
      <c r="D202" s="68"/>
      <c r="E202" s="68"/>
      <c r="F202" s="68"/>
      <c r="M202" s="68"/>
      <c r="N202" s="68"/>
      <c r="O202" s="68"/>
      <c r="P202" s="68"/>
      <c r="Q202" s="68"/>
      <c r="R202" s="68"/>
    </row>
    <row r="203">
      <c r="B203" s="68"/>
      <c r="C203" s="68"/>
      <c r="D203" s="68"/>
      <c r="E203" s="68"/>
      <c r="F203" s="68"/>
      <c r="M203" s="68"/>
      <c r="N203" s="68"/>
      <c r="O203" s="68"/>
      <c r="P203" s="68"/>
      <c r="Q203" s="68"/>
      <c r="R203" s="68"/>
    </row>
    <row r="204">
      <c r="B204" s="68"/>
      <c r="C204" s="68"/>
      <c r="D204" s="68"/>
      <c r="E204" s="68"/>
      <c r="F204" s="68"/>
      <c r="M204" s="68"/>
      <c r="N204" s="68"/>
      <c r="O204" s="68"/>
      <c r="P204" s="68"/>
      <c r="Q204" s="68"/>
      <c r="R204" s="68"/>
    </row>
    <row r="205">
      <c r="B205" s="68"/>
      <c r="C205" s="68"/>
      <c r="D205" s="68"/>
      <c r="E205" s="68"/>
      <c r="F205" s="68"/>
      <c r="M205" s="68"/>
      <c r="N205" s="68"/>
      <c r="O205" s="68"/>
      <c r="P205" s="68"/>
      <c r="Q205" s="68"/>
      <c r="R205" s="68"/>
    </row>
    <row r="206">
      <c r="B206" s="68"/>
      <c r="C206" s="68"/>
      <c r="D206" s="68"/>
      <c r="E206" s="68"/>
      <c r="F206" s="68"/>
      <c r="G206" s="68"/>
      <c r="H206" s="68"/>
      <c r="I206" s="68"/>
      <c r="J206" s="68"/>
      <c r="K206" s="68"/>
      <c r="L206" s="68"/>
      <c r="M206" s="68"/>
      <c r="N206" s="68"/>
      <c r="O206" s="68"/>
      <c r="P206" s="68"/>
      <c r="Q206" s="68"/>
      <c r="R206" s="68"/>
    </row>
    <row r="207">
      <c r="B207" s="68"/>
      <c r="C207" s="68"/>
      <c r="D207" s="68"/>
      <c r="E207" s="68"/>
      <c r="F207" s="79" t="s">
        <v>82</v>
      </c>
      <c r="I207" s="68"/>
      <c r="J207" s="68"/>
      <c r="K207" s="68"/>
      <c r="L207" s="68"/>
      <c r="M207" s="68"/>
      <c r="N207" s="68"/>
      <c r="O207" s="68"/>
      <c r="P207" s="68"/>
      <c r="Q207" s="68"/>
      <c r="R207" s="68"/>
    </row>
    <row r="208">
      <c r="B208" s="33" t="s">
        <v>2</v>
      </c>
      <c r="C208" s="18"/>
      <c r="D208" s="18"/>
      <c r="E208" s="18"/>
      <c r="F208" s="19"/>
      <c r="G208" s="70"/>
      <c r="H208" s="33" t="s">
        <v>28</v>
      </c>
      <c r="I208" s="18"/>
      <c r="J208" s="18"/>
      <c r="K208" s="18"/>
      <c r="L208" s="19"/>
      <c r="M208" s="70"/>
      <c r="N208" s="33" t="s">
        <v>4</v>
      </c>
      <c r="O208" s="18"/>
      <c r="P208" s="18"/>
      <c r="Q208" s="18"/>
      <c r="R208" s="19"/>
    </row>
    <row r="209">
      <c r="B209" s="71">
        <v>2023.0</v>
      </c>
      <c r="C209" s="72">
        <v>2022.0</v>
      </c>
      <c r="D209" s="72">
        <v>2021.0</v>
      </c>
      <c r="E209" s="72">
        <v>2020.0</v>
      </c>
      <c r="F209" s="72">
        <v>2019.0</v>
      </c>
      <c r="G209" s="73"/>
      <c r="H209" s="81">
        <v>2023.0</v>
      </c>
      <c r="I209" s="72">
        <v>2022.0</v>
      </c>
      <c r="J209" s="72">
        <v>2021.0</v>
      </c>
      <c r="K209" s="72">
        <v>2020.0</v>
      </c>
      <c r="L209" s="72">
        <v>2019.0</v>
      </c>
      <c r="M209" s="73"/>
      <c r="N209" s="72">
        <v>2023.0</v>
      </c>
      <c r="O209" s="72">
        <v>2022.0</v>
      </c>
      <c r="P209" s="72">
        <v>2021.0</v>
      </c>
      <c r="Q209" s="72">
        <v>2020.0</v>
      </c>
      <c r="R209" s="72">
        <v>2019.0</v>
      </c>
    </row>
    <row r="210">
      <c r="B210" s="41">
        <v>8757.0</v>
      </c>
      <c r="C210" s="41">
        <v>3898.0</v>
      </c>
      <c r="D210" s="41">
        <v>2323.0</v>
      </c>
      <c r="E210" s="41">
        <v>2437.0</v>
      </c>
      <c r="F210" s="41">
        <v>1173.0</v>
      </c>
      <c r="G210" s="41"/>
      <c r="H210" s="41">
        <f t="shared" ref="H210:L210" si="14">H209-H211</f>
        <v>2023</v>
      </c>
      <c r="I210" s="41">
        <f t="shared" si="14"/>
        <v>2022</v>
      </c>
      <c r="J210" s="41">
        <f t="shared" si="14"/>
        <v>2021</v>
      </c>
      <c r="K210" s="41">
        <f t="shared" si="14"/>
        <v>2020</v>
      </c>
      <c r="L210" s="41">
        <f t="shared" si="14"/>
        <v>2019</v>
      </c>
      <c r="M210" s="41"/>
      <c r="N210" s="41">
        <v>6203.0</v>
      </c>
      <c r="O210" s="41">
        <v>7298.0</v>
      </c>
      <c r="P210" s="41">
        <v>8188.0</v>
      </c>
      <c r="Q210" s="41">
        <v>8750.0</v>
      </c>
      <c r="R210" s="41">
        <v>4804.0</v>
      </c>
    </row>
    <row r="211">
      <c r="B211" s="68"/>
      <c r="C211" s="68"/>
      <c r="D211" s="68"/>
      <c r="E211" s="76"/>
      <c r="F211" s="68"/>
      <c r="G211" s="68"/>
      <c r="H211" s="74"/>
      <c r="I211" s="68"/>
      <c r="J211" s="68"/>
      <c r="K211" s="68"/>
      <c r="L211" s="68"/>
      <c r="M211" s="68"/>
      <c r="N211" s="68"/>
      <c r="O211" s="68"/>
      <c r="P211" s="68"/>
      <c r="Q211" s="68"/>
      <c r="R211" s="68"/>
    </row>
    <row r="212">
      <c r="B212" s="68"/>
      <c r="C212" s="68"/>
      <c r="D212" s="68"/>
      <c r="E212" s="76"/>
      <c r="F212" s="68"/>
      <c r="G212" s="80" t="s">
        <v>116</v>
      </c>
      <c r="M212" s="68"/>
      <c r="N212" s="68"/>
      <c r="O212" s="68"/>
      <c r="P212" s="68"/>
      <c r="Q212" s="68"/>
      <c r="R212" s="68"/>
    </row>
    <row r="213">
      <c r="B213" s="68"/>
      <c r="C213" s="68"/>
      <c r="D213" s="68"/>
      <c r="E213" s="76"/>
      <c r="F213" s="68"/>
      <c r="M213" s="68"/>
      <c r="N213" s="68"/>
      <c r="O213" s="68"/>
      <c r="P213" s="68"/>
      <c r="Q213" s="68"/>
      <c r="R213" s="68"/>
    </row>
    <row r="214">
      <c r="B214" s="68"/>
      <c r="C214" s="68"/>
      <c r="D214" s="68"/>
      <c r="E214" s="76"/>
      <c r="F214" s="68"/>
      <c r="M214" s="68"/>
      <c r="N214" s="68"/>
      <c r="O214" s="68"/>
      <c r="P214" s="68"/>
      <c r="Q214" s="68"/>
      <c r="R214" s="68"/>
    </row>
    <row r="215">
      <c r="B215" s="68"/>
      <c r="C215" s="68"/>
      <c r="D215" s="68"/>
      <c r="E215" s="76"/>
      <c r="F215" s="68"/>
      <c r="M215" s="68"/>
      <c r="N215" s="68"/>
      <c r="O215" s="68"/>
      <c r="P215" s="68"/>
      <c r="Q215" s="68"/>
      <c r="R215" s="68"/>
    </row>
    <row r="216">
      <c r="B216" s="68"/>
      <c r="C216" s="68"/>
      <c r="D216" s="68"/>
      <c r="E216" s="76"/>
      <c r="F216" s="68"/>
      <c r="M216" s="68"/>
      <c r="N216" s="68"/>
      <c r="O216" s="68"/>
      <c r="P216" s="68"/>
      <c r="Q216" s="68"/>
      <c r="R216" s="68"/>
    </row>
    <row r="217">
      <c r="B217" s="68"/>
      <c r="C217" s="68"/>
      <c r="D217" s="68"/>
      <c r="E217" s="76"/>
      <c r="F217" s="68"/>
      <c r="M217" s="68"/>
      <c r="N217" s="68"/>
      <c r="O217" s="68"/>
      <c r="P217" s="68"/>
      <c r="Q217" s="68"/>
      <c r="R217" s="68"/>
    </row>
    <row r="218">
      <c r="B218" s="68"/>
      <c r="C218" s="68"/>
      <c r="D218" s="68"/>
      <c r="E218" s="68"/>
      <c r="F218" s="68"/>
      <c r="M218" s="68"/>
      <c r="N218" s="68"/>
      <c r="O218" s="68"/>
      <c r="P218" s="68"/>
      <c r="Q218" s="68"/>
      <c r="R218" s="68"/>
    </row>
    <row r="219">
      <c r="B219" s="68"/>
      <c r="C219" s="68"/>
      <c r="D219" s="68"/>
      <c r="E219" s="68"/>
      <c r="F219" s="68"/>
      <c r="M219" s="68"/>
      <c r="N219" s="68"/>
      <c r="O219" s="68"/>
      <c r="P219" s="68"/>
      <c r="Q219" s="68"/>
      <c r="R219" s="68"/>
    </row>
    <row r="220">
      <c r="B220" s="68"/>
      <c r="C220" s="68"/>
      <c r="D220" s="68"/>
      <c r="E220" s="68"/>
      <c r="F220" s="68"/>
      <c r="M220" s="68"/>
      <c r="N220" s="68"/>
      <c r="O220" s="68"/>
      <c r="P220" s="68"/>
      <c r="Q220" s="68"/>
      <c r="R220" s="68"/>
    </row>
    <row r="221">
      <c r="B221" s="68"/>
      <c r="C221" s="68"/>
      <c r="D221" s="68"/>
      <c r="E221" s="68"/>
      <c r="F221" s="68"/>
      <c r="M221" s="68"/>
      <c r="N221" s="68"/>
      <c r="O221" s="68"/>
      <c r="P221" s="68"/>
      <c r="Q221" s="68"/>
      <c r="R221" s="68"/>
    </row>
    <row r="222">
      <c r="B222" s="68"/>
      <c r="C222" s="68"/>
      <c r="D222" s="68"/>
      <c r="E222" s="68"/>
      <c r="F222" s="68"/>
      <c r="M222" s="68"/>
      <c r="N222" s="68"/>
      <c r="O222" s="68"/>
      <c r="P222" s="68"/>
      <c r="Q222" s="68"/>
      <c r="R222" s="68"/>
    </row>
    <row r="223">
      <c r="B223" s="68"/>
      <c r="C223" s="68"/>
      <c r="D223" s="68"/>
      <c r="E223" s="68"/>
      <c r="F223" s="68"/>
      <c r="M223" s="68"/>
      <c r="N223" s="68"/>
      <c r="O223" s="68"/>
      <c r="P223" s="68"/>
      <c r="Q223" s="68"/>
      <c r="R223" s="68"/>
    </row>
    <row r="224">
      <c r="B224" s="68"/>
      <c r="C224" s="68"/>
      <c r="D224" s="68"/>
      <c r="E224" s="68"/>
      <c r="F224" s="68"/>
      <c r="M224" s="68"/>
      <c r="N224" s="68"/>
      <c r="O224" s="68"/>
      <c r="P224" s="68"/>
      <c r="Q224" s="68"/>
      <c r="R224" s="68"/>
    </row>
    <row r="225">
      <c r="B225" s="68"/>
      <c r="C225" s="68"/>
      <c r="D225" s="68"/>
      <c r="E225" s="68"/>
      <c r="F225" s="68"/>
      <c r="G225" s="68"/>
      <c r="H225" s="68"/>
      <c r="I225" s="68"/>
      <c r="J225" s="68"/>
      <c r="K225" s="68"/>
      <c r="L225" s="68"/>
      <c r="M225" s="68"/>
      <c r="N225" s="68"/>
      <c r="O225" s="68"/>
      <c r="P225" s="68"/>
      <c r="Q225" s="68"/>
      <c r="R225" s="68"/>
    </row>
    <row r="226">
      <c r="B226" s="68"/>
      <c r="C226" s="68"/>
      <c r="D226" s="68"/>
      <c r="E226" s="68"/>
      <c r="F226" s="79" t="s">
        <v>83</v>
      </c>
      <c r="I226" s="68"/>
      <c r="J226" s="68"/>
      <c r="K226" s="68"/>
      <c r="L226" s="68"/>
      <c r="M226" s="68"/>
      <c r="N226" s="68"/>
      <c r="O226" s="68"/>
      <c r="P226" s="68"/>
      <c r="Q226" s="68"/>
      <c r="R226" s="68"/>
    </row>
    <row r="227">
      <c r="B227" s="33" t="s">
        <v>2</v>
      </c>
      <c r="C227" s="18"/>
      <c r="D227" s="18"/>
      <c r="E227" s="18"/>
      <c r="F227" s="19"/>
      <c r="G227" s="70"/>
      <c r="H227" s="33" t="s">
        <v>28</v>
      </c>
      <c r="I227" s="18"/>
      <c r="J227" s="18"/>
      <c r="K227" s="18"/>
      <c r="L227" s="19"/>
      <c r="M227" s="70"/>
      <c r="N227" s="33" t="s">
        <v>4</v>
      </c>
      <c r="O227" s="18"/>
      <c r="P227" s="18"/>
      <c r="Q227" s="18"/>
      <c r="R227" s="19"/>
    </row>
    <row r="228">
      <c r="B228" s="81">
        <v>2023.0</v>
      </c>
      <c r="C228" s="72">
        <v>2022.0</v>
      </c>
      <c r="D228" s="72">
        <v>2021.0</v>
      </c>
      <c r="E228" s="72">
        <v>2020.0</v>
      </c>
      <c r="F228" s="72">
        <v>2019.0</v>
      </c>
      <c r="G228" s="73"/>
      <c r="H228" s="72">
        <v>2023.0</v>
      </c>
      <c r="I228" s="72">
        <v>2022.0</v>
      </c>
      <c r="J228" s="72">
        <v>2021.0</v>
      </c>
      <c r="K228" s="72">
        <v>2020.0</v>
      </c>
      <c r="L228" s="72">
        <v>2019.0</v>
      </c>
      <c r="M228" s="73"/>
      <c r="N228" s="72">
        <v>2023.0</v>
      </c>
      <c r="O228" s="72">
        <v>2022.0</v>
      </c>
      <c r="P228" s="72">
        <v>2021.0</v>
      </c>
      <c r="Q228" s="72">
        <v>2020.0</v>
      </c>
      <c r="R228" s="72">
        <v>2019.0</v>
      </c>
    </row>
    <row r="229">
      <c r="B229" s="41">
        <v>930214.0</v>
      </c>
      <c r="C229" s="41">
        <v>545755.0</v>
      </c>
      <c r="D229" s="41">
        <v>614667.0</v>
      </c>
      <c r="E229" s="41">
        <v>1276971.0</v>
      </c>
      <c r="F229" s="41">
        <v>552073.0</v>
      </c>
      <c r="G229" s="41"/>
      <c r="H229" s="41">
        <v>366202.0</v>
      </c>
      <c r="I229" s="41">
        <v>337238.0</v>
      </c>
      <c r="J229" s="41">
        <v>308758.0</v>
      </c>
      <c r="K229" s="41">
        <v>348191.0</v>
      </c>
      <c r="L229" s="41">
        <v>301297.0</v>
      </c>
      <c r="M229" s="41"/>
      <c r="N229" s="41">
        <v>682709.0</v>
      </c>
      <c r="O229" s="41">
        <v>566314.0</v>
      </c>
      <c r="P229" s="41">
        <v>601497.0</v>
      </c>
      <c r="Q229" s="41">
        <v>752446.0</v>
      </c>
      <c r="R229" s="41">
        <v>524571.0</v>
      </c>
    </row>
    <row r="230">
      <c r="B230" s="68"/>
      <c r="C230" s="68"/>
      <c r="D230" s="68"/>
      <c r="E230" s="76"/>
      <c r="F230" s="68"/>
      <c r="G230" s="68"/>
      <c r="H230" s="74"/>
      <c r="I230" s="68"/>
      <c r="J230" s="68"/>
      <c r="K230" s="68"/>
      <c r="L230" s="68"/>
      <c r="M230" s="68"/>
      <c r="N230" s="68"/>
      <c r="O230" s="68"/>
      <c r="P230" s="68"/>
      <c r="Q230" s="68"/>
      <c r="R230" s="68"/>
    </row>
    <row r="231">
      <c r="B231" s="68"/>
      <c r="C231" s="68"/>
      <c r="D231" s="68"/>
      <c r="E231" s="76"/>
      <c r="F231" s="68"/>
      <c r="G231" s="80" t="s">
        <v>117</v>
      </c>
      <c r="M231" s="68"/>
      <c r="N231" s="68"/>
      <c r="O231" s="68"/>
      <c r="P231" s="68"/>
      <c r="Q231" s="68"/>
      <c r="R231" s="68"/>
    </row>
    <row r="232">
      <c r="B232" s="68"/>
      <c r="C232" s="68"/>
      <c r="D232" s="68"/>
      <c r="E232" s="76"/>
      <c r="F232" s="68"/>
      <c r="M232" s="68"/>
      <c r="N232" s="68"/>
      <c r="O232" s="68"/>
      <c r="P232" s="68"/>
      <c r="Q232" s="68"/>
      <c r="R232" s="68"/>
    </row>
    <row r="233">
      <c r="B233" s="68"/>
      <c r="C233" s="68"/>
      <c r="D233" s="68"/>
      <c r="E233" s="76"/>
      <c r="F233" s="68"/>
      <c r="M233" s="68"/>
      <c r="N233" s="68"/>
      <c r="O233" s="68"/>
      <c r="P233" s="68"/>
      <c r="Q233" s="68"/>
      <c r="R233" s="68"/>
    </row>
    <row r="234">
      <c r="B234" s="68"/>
      <c r="C234" s="68"/>
      <c r="D234" s="68"/>
      <c r="E234" s="76"/>
      <c r="F234" s="68"/>
      <c r="M234" s="68"/>
      <c r="N234" s="68"/>
      <c r="O234" s="68"/>
      <c r="P234" s="68"/>
      <c r="Q234" s="68"/>
      <c r="R234" s="68"/>
    </row>
    <row r="235">
      <c r="B235" s="68"/>
      <c r="C235" s="68"/>
      <c r="D235" s="68"/>
      <c r="E235" s="76"/>
      <c r="F235" s="68"/>
      <c r="M235" s="68"/>
      <c r="N235" s="68"/>
      <c r="O235" s="68"/>
      <c r="P235" s="68"/>
      <c r="Q235" s="68"/>
      <c r="R235" s="68"/>
    </row>
    <row r="236">
      <c r="B236" s="68"/>
      <c r="C236" s="68"/>
      <c r="D236" s="68"/>
      <c r="E236" s="76"/>
      <c r="F236" s="68"/>
      <c r="M236" s="68"/>
      <c r="N236" s="68"/>
      <c r="O236" s="68"/>
      <c r="P236" s="68"/>
      <c r="Q236" s="68"/>
      <c r="R236" s="68"/>
    </row>
    <row r="237">
      <c r="B237" s="68"/>
      <c r="C237" s="68"/>
      <c r="D237" s="68"/>
      <c r="E237" s="68"/>
      <c r="F237" s="68"/>
      <c r="M237" s="68"/>
      <c r="N237" s="68"/>
      <c r="O237" s="68"/>
      <c r="P237" s="68"/>
      <c r="Q237" s="68"/>
      <c r="R237" s="68"/>
    </row>
    <row r="238">
      <c r="B238" s="68"/>
      <c r="C238" s="68"/>
      <c r="D238" s="68"/>
      <c r="E238" s="68"/>
      <c r="F238" s="68"/>
      <c r="M238" s="68"/>
      <c r="N238" s="68"/>
      <c r="O238" s="68"/>
      <c r="P238" s="68"/>
      <c r="Q238" s="68"/>
      <c r="R238" s="68"/>
    </row>
    <row r="239">
      <c r="B239" s="68"/>
      <c r="C239" s="68"/>
      <c r="D239" s="68"/>
      <c r="E239" s="68"/>
      <c r="F239" s="68"/>
      <c r="M239" s="68"/>
      <c r="N239" s="68"/>
      <c r="O239" s="68"/>
      <c r="P239" s="68"/>
      <c r="Q239" s="68"/>
      <c r="R239" s="68"/>
    </row>
    <row r="240">
      <c r="B240" s="68"/>
      <c r="C240" s="68"/>
      <c r="D240" s="68"/>
      <c r="E240" s="68"/>
      <c r="F240" s="68"/>
      <c r="M240" s="68"/>
      <c r="N240" s="68"/>
      <c r="O240" s="68"/>
      <c r="P240" s="68"/>
      <c r="Q240" s="68"/>
      <c r="R240" s="68"/>
    </row>
    <row r="241">
      <c r="B241" s="68"/>
      <c r="C241" s="68"/>
      <c r="D241" s="68"/>
      <c r="E241" s="68"/>
      <c r="F241" s="68"/>
      <c r="M241" s="68"/>
      <c r="N241" s="68"/>
      <c r="O241" s="68"/>
      <c r="P241" s="68"/>
      <c r="Q241" s="68"/>
      <c r="R241" s="68"/>
    </row>
    <row r="242">
      <c r="B242" s="68"/>
      <c r="C242" s="68"/>
      <c r="D242" s="68"/>
      <c r="E242" s="68"/>
      <c r="F242" s="68"/>
      <c r="M242" s="68"/>
      <c r="N242" s="68"/>
      <c r="O242" s="68"/>
      <c r="P242" s="68"/>
      <c r="Q242" s="68"/>
      <c r="R242" s="68"/>
    </row>
    <row r="243">
      <c r="B243" s="68"/>
      <c r="C243" s="68"/>
      <c r="D243" s="68"/>
      <c r="E243" s="68"/>
      <c r="F243" s="68"/>
      <c r="M243" s="68"/>
      <c r="N243" s="68"/>
      <c r="O243" s="68"/>
      <c r="P243" s="68"/>
      <c r="Q243" s="68"/>
      <c r="R243" s="68"/>
    </row>
    <row r="244">
      <c r="B244" s="68"/>
      <c r="C244" s="68"/>
      <c r="D244" s="68"/>
      <c r="E244" s="68"/>
      <c r="F244" s="68"/>
      <c r="G244" s="68"/>
      <c r="H244" s="68"/>
      <c r="I244" s="68"/>
      <c r="J244" s="68"/>
      <c r="K244" s="68"/>
      <c r="L244" s="68"/>
      <c r="M244" s="68"/>
      <c r="N244" s="68"/>
      <c r="O244" s="68"/>
      <c r="P244" s="68"/>
      <c r="Q244" s="68"/>
      <c r="R244" s="68"/>
    </row>
    <row r="245">
      <c r="B245" s="68"/>
      <c r="C245" s="68"/>
      <c r="D245" s="68"/>
      <c r="E245" s="68"/>
      <c r="F245" s="68"/>
      <c r="G245" s="68"/>
      <c r="H245" s="68"/>
      <c r="I245" s="68"/>
      <c r="J245" s="68"/>
      <c r="K245" s="68"/>
      <c r="L245" s="68"/>
      <c r="M245" s="68"/>
      <c r="N245" s="68"/>
      <c r="O245" s="68"/>
      <c r="P245" s="68"/>
      <c r="Q245" s="68"/>
      <c r="R245" s="68"/>
    </row>
    <row r="246">
      <c r="B246" s="68"/>
      <c r="C246" s="68"/>
      <c r="D246" s="68"/>
      <c r="E246" s="68"/>
      <c r="F246" s="79" t="s">
        <v>84</v>
      </c>
      <c r="I246" s="68"/>
      <c r="J246" s="68"/>
      <c r="K246" s="68"/>
      <c r="L246" s="68"/>
      <c r="M246" s="68"/>
      <c r="N246" s="68"/>
      <c r="O246" s="68"/>
      <c r="P246" s="68"/>
      <c r="Q246" s="68"/>
      <c r="R246" s="68"/>
    </row>
    <row r="247">
      <c r="B247" s="33" t="s">
        <v>2</v>
      </c>
      <c r="C247" s="18"/>
      <c r="D247" s="18"/>
      <c r="E247" s="18"/>
      <c r="F247" s="19"/>
      <c r="G247" s="70"/>
      <c r="H247" s="33" t="s">
        <v>28</v>
      </c>
      <c r="I247" s="18"/>
      <c r="J247" s="18"/>
      <c r="K247" s="18"/>
      <c r="L247" s="19"/>
      <c r="M247" s="70"/>
      <c r="N247" s="33" t="s">
        <v>4</v>
      </c>
      <c r="O247" s="18"/>
      <c r="P247" s="18"/>
      <c r="Q247" s="18"/>
      <c r="R247" s="19"/>
    </row>
    <row r="248">
      <c r="B248" s="71">
        <v>2023.0</v>
      </c>
      <c r="C248" s="72">
        <v>2022.0</v>
      </c>
      <c r="D248" s="72">
        <v>2021.0</v>
      </c>
      <c r="E248" s="72">
        <v>2020.0</v>
      </c>
      <c r="F248" s="72">
        <v>2019.0</v>
      </c>
      <c r="G248" s="75"/>
      <c r="H248" s="72">
        <v>2023.0</v>
      </c>
      <c r="I248" s="72">
        <v>2022.0</v>
      </c>
      <c r="J248" s="72">
        <v>2021.0</v>
      </c>
      <c r="K248" s="72">
        <v>2020.0</v>
      </c>
      <c r="L248" s="72">
        <v>2019.0</v>
      </c>
      <c r="M248" s="73"/>
      <c r="N248" s="72">
        <v>2023.0</v>
      </c>
      <c r="O248" s="72">
        <v>2022.0</v>
      </c>
      <c r="P248" s="72">
        <v>2021.0</v>
      </c>
      <c r="Q248" s="72">
        <v>2020.0</v>
      </c>
      <c r="R248" s="72">
        <v>2019.0</v>
      </c>
    </row>
    <row r="249">
      <c r="B249" s="41">
        <v>21516.0</v>
      </c>
      <c r="C249" s="41">
        <v>23998.0</v>
      </c>
      <c r="D249" s="41">
        <v>9642.0</v>
      </c>
      <c r="E249" s="41">
        <v>7611.0</v>
      </c>
      <c r="F249" s="41">
        <v>6727.0</v>
      </c>
      <c r="G249" s="41"/>
      <c r="H249" s="41">
        <v>4191.0</v>
      </c>
      <c r="I249" s="41">
        <v>4436.0</v>
      </c>
      <c r="J249" s="41">
        <v>4564.0</v>
      </c>
      <c r="K249" s="41">
        <v>4704.0</v>
      </c>
      <c r="L249" s="41">
        <v>4326.0</v>
      </c>
      <c r="M249" s="41"/>
      <c r="N249" s="41">
        <v>51420.0</v>
      </c>
      <c r="O249" s="41">
        <v>46784.0</v>
      </c>
      <c r="P249" s="41">
        <v>46455.0</v>
      </c>
      <c r="Q249" s="41">
        <v>48902.0</v>
      </c>
      <c r="R249" s="41">
        <v>36394.0</v>
      </c>
    </row>
    <row r="250">
      <c r="B250" s="68"/>
      <c r="C250" s="68"/>
      <c r="D250" s="68"/>
      <c r="E250" s="76"/>
      <c r="F250" s="68"/>
      <c r="G250" s="68"/>
      <c r="H250" s="74"/>
      <c r="I250" s="68"/>
      <c r="J250" s="68"/>
      <c r="K250" s="68"/>
      <c r="L250" s="68"/>
      <c r="M250" s="68"/>
      <c r="N250" s="68"/>
      <c r="O250" s="68"/>
      <c r="P250" s="68"/>
      <c r="Q250" s="68"/>
      <c r="R250" s="68"/>
    </row>
    <row r="251">
      <c r="B251" s="68"/>
      <c r="C251" s="68"/>
      <c r="D251" s="68"/>
      <c r="E251" s="76"/>
      <c r="F251" s="68"/>
      <c r="G251" s="68"/>
      <c r="H251" s="74"/>
      <c r="I251" s="68"/>
      <c r="J251" s="68"/>
      <c r="K251" s="68"/>
      <c r="L251" s="68"/>
      <c r="M251" s="68"/>
      <c r="N251" s="68"/>
      <c r="O251" s="68"/>
      <c r="P251" s="68"/>
      <c r="Q251" s="68"/>
      <c r="R251" s="68"/>
    </row>
    <row r="252">
      <c r="B252" s="68"/>
      <c r="C252" s="68"/>
      <c r="D252" s="68"/>
      <c r="E252" s="76"/>
      <c r="F252" s="68"/>
      <c r="G252" s="80" t="s">
        <v>118</v>
      </c>
      <c r="M252" s="68"/>
      <c r="N252" s="68"/>
      <c r="O252" s="68"/>
      <c r="P252" s="68"/>
      <c r="Q252" s="68"/>
      <c r="R252" s="68"/>
    </row>
    <row r="253">
      <c r="B253" s="68"/>
      <c r="C253" s="68"/>
      <c r="D253" s="68"/>
      <c r="E253" s="76"/>
      <c r="F253" s="68"/>
      <c r="M253" s="68"/>
      <c r="N253" s="68"/>
      <c r="O253" s="68"/>
      <c r="P253" s="68"/>
      <c r="Q253" s="68"/>
      <c r="R253" s="68"/>
    </row>
    <row r="254">
      <c r="B254" s="68"/>
      <c r="C254" s="68"/>
      <c r="D254" s="68"/>
      <c r="E254" s="76"/>
      <c r="F254" s="68"/>
      <c r="M254" s="68"/>
      <c r="N254" s="68"/>
      <c r="O254" s="68"/>
      <c r="P254" s="68"/>
      <c r="Q254" s="68"/>
      <c r="R254" s="68"/>
    </row>
    <row r="255">
      <c r="B255" s="68"/>
      <c r="C255" s="68"/>
      <c r="D255" s="68"/>
      <c r="E255" s="76"/>
      <c r="F255" s="68"/>
      <c r="M255" s="68"/>
      <c r="N255" s="68"/>
      <c r="O255" s="68"/>
      <c r="P255" s="68"/>
      <c r="Q255" s="68"/>
      <c r="R255" s="68"/>
    </row>
    <row r="256">
      <c r="B256" s="68"/>
      <c r="C256" s="68"/>
      <c r="D256" s="68"/>
      <c r="E256" s="76"/>
      <c r="F256" s="68"/>
      <c r="M256" s="68"/>
      <c r="N256" s="68"/>
      <c r="O256" s="68"/>
      <c r="P256" s="68"/>
      <c r="Q256" s="68"/>
      <c r="R256" s="68"/>
    </row>
    <row r="257">
      <c r="B257" s="68"/>
      <c r="C257" s="68"/>
      <c r="D257" s="68"/>
      <c r="E257" s="68"/>
      <c r="F257" s="68"/>
      <c r="M257" s="68"/>
      <c r="N257" s="68"/>
      <c r="O257" s="68"/>
      <c r="P257" s="68"/>
      <c r="Q257" s="68"/>
      <c r="R257" s="68"/>
    </row>
    <row r="258">
      <c r="B258" s="68"/>
      <c r="C258" s="68"/>
      <c r="D258" s="68"/>
      <c r="E258" s="68"/>
      <c r="F258" s="68"/>
      <c r="M258" s="68"/>
      <c r="N258" s="68"/>
      <c r="O258" s="68"/>
      <c r="P258" s="68"/>
      <c r="Q258" s="68"/>
      <c r="R258" s="68"/>
    </row>
    <row r="259">
      <c r="B259" s="68"/>
      <c r="C259" s="68"/>
      <c r="D259" s="68"/>
      <c r="E259" s="68"/>
      <c r="F259" s="68"/>
      <c r="M259" s="68"/>
      <c r="N259" s="68"/>
      <c r="O259" s="68"/>
      <c r="P259" s="68"/>
      <c r="Q259" s="68"/>
      <c r="R259" s="68"/>
    </row>
    <row r="260">
      <c r="B260" s="68"/>
      <c r="C260" s="68"/>
      <c r="D260" s="68"/>
      <c r="E260" s="68"/>
      <c r="F260" s="68"/>
      <c r="M260" s="68"/>
      <c r="N260" s="68"/>
      <c r="O260" s="68"/>
      <c r="P260" s="68"/>
      <c r="Q260" s="68"/>
      <c r="R260" s="68"/>
    </row>
    <row r="261">
      <c r="B261" s="68"/>
      <c r="C261" s="68"/>
      <c r="D261" s="68"/>
      <c r="E261" s="68"/>
      <c r="F261" s="68"/>
      <c r="M261" s="68"/>
      <c r="N261" s="68"/>
      <c r="O261" s="68"/>
      <c r="P261" s="68"/>
      <c r="Q261" s="68"/>
      <c r="R261" s="68"/>
    </row>
    <row r="262">
      <c r="B262" s="68"/>
      <c r="C262" s="68"/>
      <c r="D262" s="68"/>
      <c r="E262" s="68"/>
      <c r="F262" s="68"/>
      <c r="M262" s="68"/>
      <c r="N262" s="68"/>
      <c r="O262" s="68"/>
      <c r="P262" s="68"/>
      <c r="Q262" s="68"/>
      <c r="R262" s="68"/>
    </row>
    <row r="263">
      <c r="B263" s="68"/>
      <c r="C263" s="68"/>
      <c r="D263" s="68"/>
      <c r="E263" s="68"/>
      <c r="F263" s="68"/>
      <c r="M263" s="68"/>
      <c r="N263" s="68"/>
      <c r="O263" s="68"/>
      <c r="P263" s="68"/>
      <c r="Q263" s="68"/>
      <c r="R263" s="68"/>
    </row>
    <row r="264">
      <c r="B264" s="68"/>
      <c r="C264" s="68"/>
      <c r="D264" s="68"/>
      <c r="E264" s="68"/>
      <c r="F264" s="68"/>
      <c r="M264" s="68"/>
      <c r="N264" s="68"/>
      <c r="O264" s="68"/>
      <c r="P264" s="68"/>
      <c r="Q264" s="68"/>
      <c r="R264" s="68"/>
    </row>
    <row r="265">
      <c r="B265" s="68"/>
      <c r="C265" s="68"/>
      <c r="D265" s="68"/>
      <c r="E265" s="68"/>
      <c r="F265" s="68"/>
      <c r="G265" s="68"/>
      <c r="H265" s="68"/>
      <c r="I265" s="68"/>
      <c r="J265" s="68"/>
      <c r="K265" s="68"/>
      <c r="L265" s="68"/>
      <c r="M265" s="68"/>
      <c r="N265" s="68"/>
      <c r="O265" s="68"/>
      <c r="P265" s="68"/>
      <c r="Q265" s="68"/>
      <c r="R265" s="68"/>
    </row>
    <row r="266">
      <c r="B266" s="76"/>
      <c r="C266" s="76"/>
      <c r="D266" s="76"/>
      <c r="E266" s="76"/>
      <c r="F266" s="76"/>
      <c r="G266" s="76"/>
      <c r="H266" s="76"/>
      <c r="I266" s="76"/>
      <c r="J266" s="76"/>
      <c r="K266" s="76"/>
      <c r="L266" s="76"/>
      <c r="M266" s="68"/>
      <c r="N266" s="68"/>
      <c r="O266" s="68"/>
      <c r="P266" s="68"/>
      <c r="Q266" s="68"/>
      <c r="R266" s="68"/>
    </row>
    <row r="267">
      <c r="B267" s="68"/>
      <c r="C267" s="68"/>
      <c r="D267" s="68"/>
      <c r="E267" s="68"/>
      <c r="F267" s="69" t="s">
        <v>119</v>
      </c>
      <c r="I267" s="68"/>
      <c r="J267" s="68"/>
      <c r="K267" s="68"/>
      <c r="L267" s="68"/>
      <c r="M267" s="68"/>
      <c r="N267" s="68"/>
      <c r="O267" s="68"/>
      <c r="P267" s="68"/>
      <c r="Q267" s="68"/>
      <c r="R267" s="68"/>
    </row>
    <row r="268">
      <c r="B268" s="33" t="s">
        <v>2</v>
      </c>
      <c r="C268" s="18"/>
      <c r="D268" s="18"/>
      <c r="E268" s="18"/>
      <c r="F268" s="19"/>
      <c r="G268" s="70"/>
      <c r="H268" s="33" t="s">
        <v>28</v>
      </c>
      <c r="I268" s="18"/>
      <c r="J268" s="18"/>
      <c r="K268" s="18"/>
      <c r="L268" s="19"/>
      <c r="M268" s="70"/>
      <c r="N268" s="33" t="s">
        <v>4</v>
      </c>
      <c r="O268" s="18"/>
      <c r="P268" s="18"/>
      <c r="Q268" s="18"/>
      <c r="R268" s="19"/>
    </row>
    <row r="269">
      <c r="B269" s="71">
        <v>2023.0</v>
      </c>
      <c r="C269" s="72">
        <v>2022.0</v>
      </c>
      <c r="D269" s="72">
        <v>2021.0</v>
      </c>
      <c r="E269" s="72">
        <v>2020.0</v>
      </c>
      <c r="F269" s="72">
        <v>2019.0</v>
      </c>
      <c r="G269" s="73"/>
      <c r="H269" s="72">
        <v>2023.0</v>
      </c>
      <c r="I269" s="72">
        <v>2022.0</v>
      </c>
      <c r="J269" s="72">
        <v>2021.0</v>
      </c>
      <c r="K269" s="72">
        <v>2020.0</v>
      </c>
      <c r="L269" s="72">
        <v>2019.0</v>
      </c>
      <c r="M269" s="73"/>
      <c r="N269" s="72">
        <v>2023.0</v>
      </c>
      <c r="O269" s="72">
        <v>2022.0</v>
      </c>
      <c r="P269" s="72">
        <v>2021.0</v>
      </c>
      <c r="Q269" s="72">
        <v>2020.0</v>
      </c>
      <c r="R269" s="72">
        <v>2019.0</v>
      </c>
    </row>
    <row r="270">
      <c r="B270" s="41">
        <v>1184665.0</v>
      </c>
      <c r="C270" s="41">
        <v>780976.0</v>
      </c>
      <c r="D270" s="41">
        <v>796563.0</v>
      </c>
      <c r="E270" s="41">
        <v>1419636.0</v>
      </c>
      <c r="F270" s="41">
        <v>604528.0</v>
      </c>
      <c r="G270" s="41"/>
      <c r="H270" s="41">
        <v>491460.0</v>
      </c>
      <c r="I270" s="41">
        <v>461586.0</v>
      </c>
      <c r="J270" s="41">
        <v>395410.0</v>
      </c>
      <c r="K270" s="41">
        <v>402944.0</v>
      </c>
      <c r="L270" s="41">
        <v>359878.0</v>
      </c>
      <c r="M270" s="41"/>
      <c r="N270" s="41">
        <v>1125458.0</v>
      </c>
      <c r="O270" s="41">
        <v>1004612.0</v>
      </c>
      <c r="P270" s="41">
        <v>1071980.0</v>
      </c>
      <c r="Q270" s="41">
        <v>973282.0</v>
      </c>
      <c r="R270" s="41">
        <v>760123.0</v>
      </c>
    </row>
    <row r="271">
      <c r="B271" s="68"/>
      <c r="C271" s="68"/>
      <c r="D271" s="68"/>
      <c r="E271" s="76"/>
      <c r="F271" s="68"/>
      <c r="G271" s="68"/>
      <c r="H271" s="74"/>
      <c r="I271" s="68"/>
      <c r="J271" s="68"/>
      <c r="K271" s="68"/>
      <c r="L271" s="68"/>
      <c r="M271" s="68"/>
      <c r="N271" s="68"/>
      <c r="O271" s="68"/>
      <c r="P271" s="68"/>
      <c r="Q271" s="68"/>
      <c r="R271" s="68"/>
    </row>
    <row r="272">
      <c r="B272" s="68"/>
      <c r="C272" s="68"/>
      <c r="D272" s="68"/>
      <c r="E272" s="76"/>
      <c r="F272" s="68"/>
      <c r="G272" s="80" t="s">
        <v>120</v>
      </c>
      <c r="M272" s="68"/>
      <c r="N272" s="68"/>
      <c r="O272" s="68"/>
      <c r="P272" s="68"/>
      <c r="Q272" s="68"/>
      <c r="R272" s="68"/>
    </row>
    <row r="273">
      <c r="B273" s="68"/>
      <c r="C273" s="68"/>
      <c r="D273" s="68"/>
      <c r="E273" s="76"/>
      <c r="F273" s="68"/>
      <c r="M273" s="68"/>
      <c r="N273" s="68"/>
      <c r="O273" s="68"/>
      <c r="P273" s="68"/>
      <c r="Q273" s="68"/>
      <c r="R273" s="68"/>
    </row>
    <row r="274">
      <c r="B274" s="68"/>
      <c r="C274" s="68"/>
      <c r="D274" s="68"/>
      <c r="E274" s="76"/>
      <c r="F274" s="68"/>
      <c r="M274" s="68"/>
      <c r="N274" s="68"/>
      <c r="O274" s="68"/>
      <c r="P274" s="68"/>
      <c r="Q274" s="68"/>
      <c r="R274" s="68"/>
    </row>
    <row r="275">
      <c r="B275" s="68"/>
      <c r="C275" s="68"/>
      <c r="D275" s="68"/>
      <c r="E275" s="76"/>
      <c r="F275" s="68"/>
      <c r="M275" s="68"/>
      <c r="N275" s="68"/>
      <c r="O275" s="68"/>
      <c r="P275" s="68"/>
      <c r="Q275" s="68"/>
      <c r="R275" s="68"/>
    </row>
    <row r="276">
      <c r="B276" s="68"/>
      <c r="C276" s="68"/>
      <c r="D276" s="68"/>
      <c r="E276" s="76"/>
      <c r="F276" s="68"/>
      <c r="M276" s="68"/>
      <c r="N276" s="68"/>
      <c r="O276" s="68"/>
      <c r="P276" s="68"/>
      <c r="Q276" s="68"/>
      <c r="R276" s="68"/>
    </row>
    <row r="277">
      <c r="B277" s="68"/>
      <c r="C277" s="68"/>
      <c r="D277" s="68"/>
      <c r="E277" s="76"/>
      <c r="F277" s="68"/>
      <c r="M277" s="68"/>
      <c r="N277" s="68"/>
      <c r="O277" s="68"/>
      <c r="P277" s="68"/>
      <c r="Q277" s="68"/>
      <c r="R277" s="68"/>
    </row>
    <row r="278">
      <c r="B278" s="68"/>
      <c r="C278" s="68"/>
      <c r="D278" s="68"/>
      <c r="E278" s="68"/>
      <c r="F278" s="68"/>
      <c r="M278" s="68"/>
      <c r="N278" s="68"/>
      <c r="O278" s="68"/>
      <c r="P278" s="68"/>
      <c r="Q278" s="68"/>
      <c r="R278" s="68"/>
    </row>
    <row r="279">
      <c r="B279" s="68"/>
      <c r="C279" s="68"/>
      <c r="D279" s="68"/>
      <c r="E279" s="68"/>
      <c r="F279" s="68"/>
      <c r="M279" s="68"/>
      <c r="N279" s="68"/>
      <c r="O279" s="68"/>
      <c r="P279" s="68"/>
      <c r="Q279" s="68"/>
      <c r="R279" s="68"/>
    </row>
    <row r="280">
      <c r="B280" s="68"/>
      <c r="C280" s="68"/>
      <c r="D280" s="68"/>
      <c r="E280" s="68"/>
      <c r="F280" s="68"/>
      <c r="M280" s="68"/>
      <c r="N280" s="68"/>
      <c r="O280" s="68"/>
      <c r="P280" s="68"/>
      <c r="Q280" s="68"/>
      <c r="R280" s="68"/>
    </row>
    <row r="281">
      <c r="B281" s="68"/>
      <c r="C281" s="68"/>
      <c r="D281" s="68"/>
      <c r="E281" s="68"/>
      <c r="F281" s="68"/>
      <c r="M281" s="68"/>
      <c r="N281" s="68"/>
      <c r="O281" s="68"/>
      <c r="P281" s="68"/>
      <c r="Q281" s="68"/>
      <c r="R281" s="68"/>
    </row>
    <row r="282">
      <c r="B282" s="68"/>
      <c r="C282" s="68"/>
      <c r="D282" s="68"/>
      <c r="E282" s="68"/>
      <c r="F282" s="68"/>
      <c r="M282" s="68"/>
      <c r="N282" s="68"/>
      <c r="O282" s="68"/>
      <c r="P282" s="68"/>
      <c r="Q282" s="68"/>
      <c r="R282" s="68"/>
    </row>
    <row r="283">
      <c r="B283" s="68"/>
      <c r="C283" s="68"/>
      <c r="D283" s="68"/>
      <c r="E283" s="68"/>
      <c r="F283" s="68"/>
      <c r="M283" s="68"/>
      <c r="N283" s="68"/>
      <c r="O283" s="68"/>
      <c r="P283" s="68"/>
      <c r="Q283" s="68"/>
      <c r="R283" s="68"/>
    </row>
    <row r="284">
      <c r="B284" s="68"/>
      <c r="C284" s="68"/>
      <c r="D284" s="68"/>
      <c r="E284" s="68"/>
      <c r="F284" s="68"/>
      <c r="M284" s="68"/>
      <c r="N284" s="68"/>
      <c r="O284" s="68"/>
      <c r="P284" s="68"/>
      <c r="Q284" s="68"/>
      <c r="R284" s="68"/>
    </row>
    <row r="285">
      <c r="B285" s="82" t="s">
        <v>121</v>
      </c>
      <c r="C285" s="68"/>
      <c r="D285" s="68"/>
      <c r="E285" s="68"/>
      <c r="F285" s="68"/>
      <c r="G285" s="68"/>
      <c r="H285" s="68"/>
      <c r="I285" s="68"/>
      <c r="J285" s="68"/>
      <c r="K285" s="68"/>
      <c r="L285" s="68"/>
      <c r="M285" s="68"/>
      <c r="N285" s="68"/>
      <c r="O285" s="68"/>
      <c r="P285" s="68"/>
      <c r="Q285" s="68"/>
      <c r="R285" s="68"/>
    </row>
    <row r="286">
      <c r="B286" s="68"/>
      <c r="C286" s="68"/>
      <c r="D286" s="68"/>
      <c r="E286" s="68"/>
      <c r="F286" s="69" t="s">
        <v>122</v>
      </c>
      <c r="I286" s="68"/>
      <c r="J286" s="68"/>
      <c r="K286" s="68"/>
      <c r="L286" s="68"/>
      <c r="M286" s="68"/>
      <c r="N286" s="68"/>
      <c r="O286" s="68"/>
      <c r="P286" s="68"/>
      <c r="Q286" s="68"/>
      <c r="R286" s="68"/>
    </row>
    <row r="287">
      <c r="B287" s="33" t="s">
        <v>2</v>
      </c>
      <c r="C287" s="18"/>
      <c r="D287" s="18"/>
      <c r="E287" s="18"/>
      <c r="F287" s="19"/>
      <c r="G287" s="70"/>
      <c r="H287" s="33" t="s">
        <v>28</v>
      </c>
      <c r="I287" s="18"/>
      <c r="J287" s="18"/>
      <c r="K287" s="18"/>
      <c r="L287" s="19"/>
      <c r="M287" s="70"/>
      <c r="N287" s="33" t="s">
        <v>4</v>
      </c>
      <c r="O287" s="18"/>
      <c r="P287" s="18"/>
      <c r="Q287" s="18"/>
      <c r="R287" s="19"/>
    </row>
    <row r="288">
      <c r="B288" s="71">
        <v>2023.0</v>
      </c>
      <c r="C288" s="72">
        <v>2022.0</v>
      </c>
      <c r="D288" s="72">
        <v>2021.0</v>
      </c>
      <c r="E288" s="72">
        <v>2020.0</v>
      </c>
      <c r="F288" s="72">
        <v>2019.0</v>
      </c>
      <c r="G288" s="73"/>
      <c r="H288" s="72">
        <v>2023.0</v>
      </c>
      <c r="I288" s="72">
        <v>2022.0</v>
      </c>
      <c r="J288" s="72">
        <v>2021.0</v>
      </c>
      <c r="K288" s="72">
        <v>2020.0</v>
      </c>
      <c r="L288" s="72">
        <v>2019.0</v>
      </c>
      <c r="M288" s="73"/>
      <c r="N288" s="72">
        <v>2023.0</v>
      </c>
      <c r="O288" s="72">
        <v>2022.0</v>
      </c>
      <c r="P288" s="72">
        <v>2021.0</v>
      </c>
      <c r="Q288" s="72">
        <v>2020.0</v>
      </c>
      <c r="R288" s="72">
        <v>2019.0</v>
      </c>
    </row>
    <row r="289">
      <c r="B289" s="41">
        <v>63768.0</v>
      </c>
      <c r="C289" s="41">
        <v>67731.0</v>
      </c>
      <c r="D289" s="41">
        <v>91148.0</v>
      </c>
      <c r="E289" s="41">
        <v>120862.0</v>
      </c>
      <c r="F289" s="41">
        <v>35508.0</v>
      </c>
      <c r="G289" s="41"/>
      <c r="H289" s="41">
        <v>219511.0</v>
      </c>
      <c r="I289" s="41">
        <v>219407.0</v>
      </c>
      <c r="J289" s="41">
        <v>252810.0</v>
      </c>
      <c r="K289" s="41">
        <v>202017.0</v>
      </c>
      <c r="L289" s="41">
        <v>134314.0</v>
      </c>
      <c r="M289" s="41"/>
      <c r="N289" s="41">
        <v>154160.0</v>
      </c>
      <c r="O289" s="41">
        <v>188901.0</v>
      </c>
      <c r="P289" s="41">
        <v>192797.0</v>
      </c>
      <c r="Q289" s="41">
        <v>146440.0</v>
      </c>
      <c r="R289" s="41">
        <v>80659.0</v>
      </c>
    </row>
    <row r="290">
      <c r="B290" s="68"/>
      <c r="C290" s="68"/>
      <c r="D290" s="68"/>
      <c r="E290" s="76"/>
      <c r="F290" s="68"/>
      <c r="G290" s="68"/>
      <c r="H290" s="74"/>
      <c r="I290" s="68"/>
      <c r="J290" s="68"/>
      <c r="K290" s="68"/>
      <c r="L290" s="68"/>
      <c r="M290" s="68"/>
      <c r="N290" s="68"/>
      <c r="O290" s="68"/>
      <c r="P290" s="68"/>
      <c r="Q290" s="68"/>
      <c r="R290" s="68"/>
    </row>
    <row r="291">
      <c r="B291" s="68"/>
      <c r="C291" s="68"/>
      <c r="D291" s="68"/>
      <c r="E291" s="76"/>
      <c r="F291" s="68"/>
      <c r="G291" s="68"/>
      <c r="H291" s="74"/>
      <c r="I291" s="68"/>
      <c r="J291" s="68"/>
      <c r="K291" s="68"/>
      <c r="L291" s="68"/>
      <c r="M291" s="68"/>
      <c r="N291" s="68"/>
      <c r="O291" s="68"/>
      <c r="P291" s="68"/>
      <c r="Q291" s="68"/>
      <c r="R291" s="68"/>
    </row>
    <row r="292">
      <c r="B292" s="68"/>
      <c r="C292" s="68"/>
      <c r="D292" s="68"/>
      <c r="E292" s="76"/>
      <c r="F292" s="68"/>
      <c r="G292" s="80" t="s">
        <v>123</v>
      </c>
      <c r="M292" s="68"/>
      <c r="N292" s="68"/>
      <c r="O292" s="68"/>
      <c r="P292" s="68"/>
      <c r="Q292" s="68"/>
      <c r="R292" s="68"/>
    </row>
    <row r="293">
      <c r="B293" s="68"/>
      <c r="C293" s="68"/>
      <c r="D293" s="68"/>
      <c r="E293" s="76"/>
      <c r="F293" s="68"/>
      <c r="M293" s="68"/>
      <c r="N293" s="68"/>
      <c r="O293" s="68"/>
      <c r="P293" s="68"/>
      <c r="Q293" s="68"/>
      <c r="R293" s="68"/>
    </row>
    <row r="294">
      <c r="B294" s="68"/>
      <c r="C294" s="68"/>
      <c r="D294" s="68"/>
      <c r="E294" s="76"/>
      <c r="F294" s="68"/>
      <c r="M294" s="68"/>
      <c r="N294" s="68"/>
      <c r="O294" s="68"/>
      <c r="P294" s="68"/>
      <c r="Q294" s="68"/>
      <c r="R294" s="68"/>
    </row>
    <row r="295">
      <c r="B295" s="68"/>
      <c r="C295" s="68"/>
      <c r="D295" s="68"/>
      <c r="E295" s="76"/>
      <c r="F295" s="68"/>
      <c r="M295" s="68"/>
      <c r="N295" s="68"/>
      <c r="O295" s="68"/>
      <c r="P295" s="68"/>
      <c r="Q295" s="68"/>
      <c r="R295" s="68"/>
    </row>
    <row r="296">
      <c r="B296" s="68"/>
      <c r="C296" s="68"/>
      <c r="D296" s="68"/>
      <c r="E296" s="76"/>
      <c r="F296" s="68"/>
      <c r="M296" s="68"/>
      <c r="N296" s="68"/>
      <c r="O296" s="68"/>
      <c r="P296" s="68"/>
      <c r="Q296" s="68"/>
      <c r="R296" s="68"/>
    </row>
    <row r="297">
      <c r="B297" s="68"/>
      <c r="C297" s="68"/>
      <c r="D297" s="68"/>
      <c r="E297" s="68"/>
      <c r="F297" s="68"/>
      <c r="M297" s="68"/>
      <c r="N297" s="68"/>
      <c r="O297" s="68"/>
      <c r="P297" s="68"/>
      <c r="Q297" s="68"/>
      <c r="R297" s="68"/>
    </row>
    <row r="298">
      <c r="B298" s="68"/>
      <c r="C298" s="68"/>
      <c r="D298" s="68"/>
      <c r="E298" s="68"/>
      <c r="F298" s="68"/>
      <c r="M298" s="68"/>
      <c r="N298" s="68"/>
      <c r="O298" s="68"/>
      <c r="P298" s="68"/>
      <c r="Q298" s="68"/>
      <c r="R298" s="68"/>
    </row>
    <row r="299">
      <c r="B299" s="68"/>
      <c r="C299" s="68"/>
      <c r="D299" s="68"/>
      <c r="E299" s="68"/>
      <c r="F299" s="68"/>
      <c r="M299" s="68"/>
      <c r="N299" s="68"/>
      <c r="O299" s="68"/>
      <c r="P299" s="68"/>
      <c r="Q299" s="68"/>
      <c r="R299" s="68"/>
    </row>
    <row r="300">
      <c r="B300" s="68"/>
      <c r="C300" s="68"/>
      <c r="D300" s="68"/>
      <c r="E300" s="68"/>
      <c r="F300" s="68"/>
      <c r="M300" s="68"/>
      <c r="N300" s="68"/>
      <c r="O300" s="68"/>
      <c r="P300" s="68"/>
      <c r="Q300" s="68"/>
      <c r="R300" s="68"/>
    </row>
    <row r="301">
      <c r="B301" s="68"/>
      <c r="C301" s="68"/>
      <c r="D301" s="68"/>
      <c r="E301" s="68"/>
      <c r="F301" s="68"/>
      <c r="M301" s="68"/>
      <c r="N301" s="68"/>
      <c r="O301" s="68"/>
      <c r="P301" s="68"/>
      <c r="Q301" s="68"/>
      <c r="R301" s="68"/>
    </row>
    <row r="302">
      <c r="B302" s="68"/>
      <c r="C302" s="68"/>
      <c r="D302" s="68"/>
      <c r="E302" s="68"/>
      <c r="F302" s="68"/>
      <c r="M302" s="68"/>
      <c r="N302" s="68"/>
      <c r="O302" s="68"/>
      <c r="P302" s="68"/>
      <c r="Q302" s="68"/>
      <c r="R302" s="68"/>
    </row>
    <row r="303">
      <c r="B303" s="68"/>
      <c r="C303" s="68"/>
      <c r="D303" s="68"/>
      <c r="E303" s="68"/>
      <c r="F303" s="68"/>
      <c r="M303" s="68"/>
      <c r="N303" s="68"/>
      <c r="O303" s="68"/>
      <c r="P303" s="68"/>
      <c r="Q303" s="68"/>
      <c r="R303" s="68"/>
    </row>
    <row r="304">
      <c r="B304" s="68"/>
      <c r="C304" s="68"/>
      <c r="D304" s="68"/>
      <c r="E304" s="68"/>
      <c r="F304" s="68"/>
      <c r="M304" s="68"/>
      <c r="N304" s="68"/>
      <c r="O304" s="68"/>
      <c r="P304" s="68"/>
      <c r="Q304" s="68"/>
      <c r="R304" s="68"/>
    </row>
    <row r="305">
      <c r="B305" s="68"/>
      <c r="C305" s="68"/>
      <c r="D305" s="68"/>
      <c r="E305" s="68"/>
      <c r="F305" s="79" t="s">
        <v>124</v>
      </c>
      <c r="I305" s="68"/>
      <c r="J305" s="68"/>
      <c r="K305" s="68"/>
      <c r="L305" s="68"/>
      <c r="M305" s="68"/>
      <c r="N305" s="68"/>
      <c r="O305" s="68"/>
      <c r="P305" s="68"/>
      <c r="Q305" s="68"/>
      <c r="R305" s="68"/>
    </row>
    <row r="306">
      <c r="B306" s="33" t="s">
        <v>2</v>
      </c>
      <c r="C306" s="18"/>
      <c r="D306" s="18"/>
      <c r="E306" s="18"/>
      <c r="F306" s="19"/>
      <c r="G306" s="70"/>
      <c r="H306" s="33" t="s">
        <v>28</v>
      </c>
      <c r="I306" s="18"/>
      <c r="J306" s="18"/>
      <c r="K306" s="18"/>
      <c r="L306" s="19"/>
      <c r="M306" s="70"/>
      <c r="N306" s="33" t="s">
        <v>4</v>
      </c>
      <c r="O306" s="18"/>
      <c r="P306" s="18"/>
      <c r="Q306" s="18"/>
      <c r="R306" s="19"/>
    </row>
    <row r="307">
      <c r="B307" s="71">
        <v>2023.0</v>
      </c>
      <c r="C307" s="72">
        <v>2022.0</v>
      </c>
      <c r="D307" s="72">
        <v>2021.0</v>
      </c>
      <c r="E307" s="72">
        <v>2020.0</v>
      </c>
      <c r="F307" s="72">
        <v>2019.0</v>
      </c>
      <c r="G307" s="73"/>
      <c r="H307" s="72">
        <v>2023.0</v>
      </c>
      <c r="I307" s="72">
        <v>2022.0</v>
      </c>
      <c r="J307" s="72">
        <v>2021.0</v>
      </c>
      <c r="K307" s="72">
        <v>2020.0</v>
      </c>
      <c r="L307" s="72">
        <v>2019.0</v>
      </c>
      <c r="M307" s="73"/>
      <c r="N307" s="72">
        <v>2023.0</v>
      </c>
      <c r="O307" s="72">
        <v>2022.0</v>
      </c>
      <c r="P307" s="72">
        <v>2021.0</v>
      </c>
      <c r="Q307" s="72">
        <v>2020.0</v>
      </c>
      <c r="R307" s="72">
        <v>2019.0</v>
      </c>
    </row>
    <row r="308">
      <c r="B308" s="41">
        <v>599369.0</v>
      </c>
      <c r="C308" s="41">
        <v>364769.0</v>
      </c>
      <c r="D308" s="41">
        <v>493571.0</v>
      </c>
      <c r="E308" s="41">
        <v>1064754.0</v>
      </c>
      <c r="F308" s="41">
        <v>431887.0</v>
      </c>
      <c r="G308" s="41"/>
      <c r="H308" s="41">
        <v>68051.0</v>
      </c>
      <c r="I308" s="41">
        <v>91483.0</v>
      </c>
      <c r="J308" s="41">
        <v>186551.0</v>
      </c>
      <c r="K308" s="41">
        <v>133649.0</v>
      </c>
      <c r="L308" s="41">
        <v>162743.0</v>
      </c>
      <c r="M308" s="41"/>
      <c r="N308" s="41">
        <v>627257.0</v>
      </c>
      <c r="O308" s="41">
        <v>616975.0</v>
      </c>
      <c r="P308" s="41">
        <v>653562.0</v>
      </c>
      <c r="Q308" s="41">
        <v>571935.0</v>
      </c>
      <c r="R308" s="41">
        <v>486658.0</v>
      </c>
    </row>
    <row r="309">
      <c r="B309" s="68"/>
      <c r="C309" s="68"/>
      <c r="D309" s="68"/>
      <c r="E309" s="76"/>
      <c r="F309" s="68"/>
      <c r="G309" s="68"/>
      <c r="H309" s="74"/>
      <c r="I309" s="68"/>
      <c r="J309" s="68"/>
      <c r="K309" s="68"/>
      <c r="L309" s="68"/>
      <c r="M309" s="68"/>
      <c r="N309" s="68"/>
      <c r="O309" s="68"/>
      <c r="P309" s="68"/>
      <c r="Q309" s="68"/>
      <c r="R309" s="68"/>
    </row>
    <row r="310">
      <c r="B310" s="68"/>
      <c r="C310" s="68"/>
      <c r="D310" s="68"/>
      <c r="E310" s="76"/>
      <c r="F310" s="68"/>
      <c r="G310" s="80" t="s">
        <v>125</v>
      </c>
      <c r="M310" s="68"/>
      <c r="N310" s="68"/>
      <c r="O310" s="68"/>
      <c r="P310" s="68"/>
      <c r="Q310" s="68"/>
      <c r="R310" s="68"/>
    </row>
    <row r="311">
      <c r="B311" s="68"/>
      <c r="C311" s="68"/>
      <c r="D311" s="68"/>
      <c r="E311" s="76"/>
      <c r="F311" s="68"/>
      <c r="M311" s="68"/>
      <c r="N311" s="68"/>
      <c r="O311" s="68"/>
      <c r="P311" s="68"/>
      <c r="Q311" s="68"/>
      <c r="R311" s="68"/>
    </row>
    <row r="312">
      <c r="B312" s="68"/>
      <c r="C312" s="68"/>
      <c r="D312" s="68"/>
      <c r="E312" s="76"/>
      <c r="F312" s="68"/>
      <c r="M312" s="68"/>
      <c r="N312" s="68"/>
      <c r="O312" s="68"/>
      <c r="P312" s="68"/>
      <c r="Q312" s="68"/>
      <c r="R312" s="68"/>
    </row>
    <row r="313">
      <c r="B313" s="68"/>
      <c r="C313" s="68"/>
      <c r="D313" s="68"/>
      <c r="E313" s="76"/>
      <c r="F313" s="68"/>
      <c r="M313" s="68"/>
      <c r="N313" s="68"/>
      <c r="O313" s="68"/>
      <c r="P313" s="68"/>
      <c r="Q313" s="68"/>
      <c r="R313" s="68"/>
    </row>
    <row r="314">
      <c r="B314" s="68"/>
      <c r="C314" s="68"/>
      <c r="D314" s="68"/>
      <c r="E314" s="76"/>
      <c r="F314" s="68"/>
      <c r="M314" s="68"/>
      <c r="N314" s="68"/>
      <c r="O314" s="68"/>
      <c r="P314" s="68"/>
      <c r="Q314" s="68"/>
      <c r="R314" s="68"/>
    </row>
    <row r="315">
      <c r="B315" s="68"/>
      <c r="C315" s="68"/>
      <c r="D315" s="68"/>
      <c r="E315" s="76"/>
      <c r="F315" s="68"/>
      <c r="M315" s="68"/>
      <c r="N315" s="68"/>
      <c r="O315" s="68"/>
      <c r="P315" s="68"/>
      <c r="Q315" s="68"/>
      <c r="R315" s="68"/>
    </row>
    <row r="316">
      <c r="B316" s="68"/>
      <c r="C316" s="68"/>
      <c r="D316" s="68"/>
      <c r="E316" s="76"/>
      <c r="F316" s="68"/>
      <c r="M316" s="68"/>
      <c r="N316" s="68"/>
      <c r="O316" s="68"/>
      <c r="P316" s="68"/>
      <c r="Q316" s="68"/>
      <c r="R316" s="68"/>
    </row>
    <row r="317">
      <c r="B317" s="68"/>
      <c r="C317" s="68"/>
      <c r="D317" s="68"/>
      <c r="E317" s="68"/>
      <c r="F317" s="68"/>
      <c r="M317" s="68"/>
      <c r="N317" s="68"/>
      <c r="O317" s="68"/>
      <c r="P317" s="68"/>
      <c r="Q317" s="68"/>
      <c r="R317" s="68"/>
    </row>
    <row r="318">
      <c r="B318" s="68"/>
      <c r="C318" s="68"/>
      <c r="D318" s="68"/>
      <c r="E318" s="68"/>
      <c r="F318" s="68"/>
      <c r="M318" s="68"/>
      <c r="N318" s="68"/>
      <c r="O318" s="68"/>
      <c r="P318" s="68"/>
      <c r="Q318" s="68"/>
      <c r="R318" s="68"/>
    </row>
    <row r="319">
      <c r="B319" s="68"/>
      <c r="C319" s="68"/>
      <c r="D319" s="68"/>
      <c r="E319" s="68"/>
      <c r="F319" s="68"/>
      <c r="M319" s="68"/>
      <c r="N319" s="68"/>
      <c r="O319" s="68"/>
      <c r="P319" s="68"/>
      <c r="Q319" s="68"/>
      <c r="R319" s="68"/>
    </row>
    <row r="320">
      <c r="B320" s="68"/>
      <c r="C320" s="68"/>
      <c r="D320" s="68"/>
      <c r="E320" s="68"/>
      <c r="F320" s="68"/>
      <c r="M320" s="68"/>
      <c r="N320" s="68"/>
      <c r="O320" s="68"/>
      <c r="P320" s="68"/>
      <c r="Q320" s="68"/>
      <c r="R320" s="68"/>
    </row>
    <row r="321">
      <c r="B321" s="68"/>
      <c r="C321" s="68"/>
      <c r="D321" s="68"/>
      <c r="E321" s="68"/>
      <c r="F321" s="68"/>
      <c r="M321" s="68"/>
      <c r="N321" s="68"/>
      <c r="O321" s="68"/>
      <c r="P321" s="68"/>
      <c r="Q321" s="68"/>
      <c r="R321" s="68"/>
    </row>
    <row r="322">
      <c r="B322" s="68"/>
      <c r="C322" s="68"/>
      <c r="D322" s="68"/>
      <c r="E322" s="68"/>
      <c r="F322" s="68"/>
      <c r="M322" s="68"/>
      <c r="N322" s="68"/>
      <c r="O322" s="68"/>
      <c r="P322" s="68"/>
      <c r="Q322" s="68"/>
      <c r="R322" s="68"/>
    </row>
    <row r="323">
      <c r="B323" s="68"/>
      <c r="C323" s="68"/>
      <c r="D323" s="68"/>
      <c r="E323" s="68"/>
      <c r="F323" s="68"/>
      <c r="G323" s="68"/>
      <c r="H323" s="68"/>
      <c r="I323" s="68"/>
      <c r="J323" s="68"/>
      <c r="K323" s="68"/>
      <c r="L323" s="68"/>
      <c r="M323" s="68"/>
      <c r="N323" s="68"/>
      <c r="O323" s="68"/>
      <c r="P323" s="68"/>
      <c r="Q323" s="68"/>
      <c r="R323" s="68"/>
    </row>
    <row r="324">
      <c r="B324" s="68"/>
      <c r="C324" s="68"/>
      <c r="D324" s="68"/>
      <c r="E324" s="68"/>
      <c r="F324" s="69" t="s">
        <v>92</v>
      </c>
      <c r="I324" s="68"/>
      <c r="J324" s="68"/>
      <c r="K324" s="68"/>
      <c r="L324" s="68"/>
      <c r="M324" s="68"/>
      <c r="N324" s="68"/>
      <c r="O324" s="68"/>
      <c r="P324" s="68"/>
      <c r="Q324" s="68"/>
      <c r="R324" s="68"/>
    </row>
    <row r="325">
      <c r="B325" s="33" t="s">
        <v>2</v>
      </c>
      <c r="C325" s="18"/>
      <c r="D325" s="18"/>
      <c r="E325" s="18"/>
      <c r="F325" s="19"/>
      <c r="G325" s="70"/>
      <c r="H325" s="33" t="s">
        <v>28</v>
      </c>
      <c r="I325" s="18"/>
      <c r="J325" s="18"/>
      <c r="K325" s="18"/>
      <c r="L325" s="19"/>
      <c r="M325" s="70"/>
      <c r="N325" s="33" t="s">
        <v>4</v>
      </c>
      <c r="O325" s="18"/>
      <c r="P325" s="18"/>
      <c r="Q325" s="18"/>
      <c r="R325" s="19"/>
    </row>
    <row r="326">
      <c r="B326" s="71">
        <v>2023.0</v>
      </c>
      <c r="C326" s="72">
        <v>2022.0</v>
      </c>
      <c r="D326" s="72">
        <v>2021.0</v>
      </c>
      <c r="E326" s="72">
        <v>2020.0</v>
      </c>
      <c r="F326" s="72">
        <v>2019.0</v>
      </c>
      <c r="G326" s="73"/>
      <c r="H326" s="72">
        <v>2023.0</v>
      </c>
      <c r="I326" s="72">
        <v>2022.0</v>
      </c>
      <c r="J326" s="72">
        <v>2021.0</v>
      </c>
      <c r="K326" s="72">
        <v>2020.0</v>
      </c>
      <c r="L326" s="72">
        <v>2019.0</v>
      </c>
      <c r="M326" s="73"/>
      <c r="N326" s="72">
        <v>2023.0</v>
      </c>
      <c r="O326" s="72">
        <v>2022.0</v>
      </c>
      <c r="P326" s="72">
        <v>2021.0</v>
      </c>
      <c r="Q326" s="72">
        <v>2020.0</v>
      </c>
      <c r="R326" s="72">
        <v>2019.0</v>
      </c>
    </row>
    <row r="327">
      <c r="B327" s="41">
        <v>663137.0</v>
      </c>
      <c r="C327" s="41">
        <v>432501.0</v>
      </c>
      <c r="D327" s="41">
        <v>584719.0</v>
      </c>
      <c r="E327" s="41">
        <v>1185616.0</v>
      </c>
      <c r="F327" s="41">
        <v>467396.0</v>
      </c>
      <c r="G327" s="41"/>
      <c r="H327" s="41">
        <v>287562.0</v>
      </c>
      <c r="I327" s="41">
        <v>310890.0</v>
      </c>
      <c r="J327" s="41">
        <v>439361.0</v>
      </c>
      <c r="K327" s="41">
        <v>335666.0</v>
      </c>
      <c r="L327" s="41">
        <v>162743.0</v>
      </c>
      <c r="M327" s="41"/>
      <c r="N327" s="41">
        <v>781417.0</v>
      </c>
      <c r="O327" s="41">
        <v>805876.0</v>
      </c>
      <c r="P327" s="41">
        <v>846359.0</v>
      </c>
      <c r="Q327" s="41">
        <v>718375.0</v>
      </c>
      <c r="R327" s="41">
        <v>567317.0</v>
      </c>
    </row>
    <row r="328">
      <c r="B328" s="68"/>
      <c r="C328" s="68"/>
      <c r="D328" s="68"/>
      <c r="E328" s="76"/>
      <c r="F328" s="68"/>
      <c r="G328" s="68"/>
      <c r="H328" s="74"/>
      <c r="I328" s="68"/>
      <c r="J328" s="68"/>
      <c r="K328" s="68"/>
      <c r="L328" s="68"/>
      <c r="M328" s="68"/>
      <c r="N328" s="68"/>
      <c r="O328" s="68"/>
      <c r="P328" s="68"/>
      <c r="Q328" s="68"/>
      <c r="R328" s="68"/>
    </row>
    <row r="329">
      <c r="B329" s="68"/>
      <c r="C329" s="68"/>
      <c r="D329" s="68"/>
      <c r="E329" s="76"/>
      <c r="F329" s="68"/>
      <c r="G329" s="80" t="s">
        <v>126</v>
      </c>
      <c r="M329" s="68"/>
      <c r="N329" s="68"/>
      <c r="O329" s="68"/>
      <c r="P329" s="68"/>
      <c r="Q329" s="68"/>
      <c r="R329" s="68"/>
    </row>
    <row r="330">
      <c r="B330" s="68"/>
      <c r="C330" s="68"/>
      <c r="D330" s="68"/>
      <c r="E330" s="76"/>
      <c r="F330" s="68"/>
      <c r="M330" s="68"/>
      <c r="N330" s="68"/>
      <c r="O330" s="68"/>
      <c r="P330" s="68"/>
      <c r="Q330" s="68"/>
      <c r="R330" s="68"/>
    </row>
    <row r="331">
      <c r="B331" s="68"/>
      <c r="C331" s="68"/>
      <c r="D331" s="68"/>
      <c r="E331" s="76"/>
      <c r="F331" s="68"/>
      <c r="M331" s="68"/>
      <c r="N331" s="68"/>
      <c r="O331" s="68"/>
      <c r="P331" s="68"/>
      <c r="Q331" s="68"/>
      <c r="R331" s="68"/>
    </row>
    <row r="332">
      <c r="B332" s="68"/>
      <c r="C332" s="68"/>
      <c r="D332" s="68"/>
      <c r="E332" s="76"/>
      <c r="F332" s="68"/>
      <c r="M332" s="68"/>
      <c r="N332" s="68"/>
      <c r="O332" s="68"/>
      <c r="P332" s="68"/>
      <c r="Q332" s="68"/>
      <c r="R332" s="68"/>
    </row>
    <row r="333">
      <c r="B333" s="68"/>
      <c r="C333" s="68"/>
      <c r="D333" s="68"/>
      <c r="E333" s="76"/>
      <c r="F333" s="68"/>
      <c r="M333" s="68"/>
      <c r="N333" s="68"/>
      <c r="O333" s="68"/>
      <c r="P333" s="68"/>
      <c r="Q333" s="68"/>
      <c r="R333" s="68"/>
    </row>
    <row r="334">
      <c r="B334" s="68"/>
      <c r="C334" s="68"/>
      <c r="D334" s="68"/>
      <c r="E334" s="76"/>
      <c r="F334" s="68"/>
      <c r="M334" s="68"/>
      <c r="N334" s="68"/>
      <c r="O334" s="68"/>
      <c r="P334" s="68"/>
      <c r="Q334" s="68"/>
      <c r="R334" s="68"/>
    </row>
    <row r="335">
      <c r="B335" s="68"/>
      <c r="C335" s="68"/>
      <c r="D335" s="68"/>
      <c r="E335" s="76"/>
      <c r="F335" s="68"/>
      <c r="M335" s="68"/>
      <c r="N335" s="68"/>
      <c r="O335" s="68"/>
      <c r="P335" s="68"/>
      <c r="Q335" s="68"/>
      <c r="R335" s="68"/>
    </row>
    <row r="336">
      <c r="B336" s="68"/>
      <c r="C336" s="68"/>
      <c r="D336" s="68"/>
      <c r="E336" s="68"/>
      <c r="F336" s="68"/>
      <c r="M336" s="68"/>
      <c r="N336" s="68"/>
      <c r="O336" s="68"/>
      <c r="P336" s="68"/>
      <c r="Q336" s="68"/>
      <c r="R336" s="68"/>
    </row>
    <row r="337">
      <c r="B337" s="68"/>
      <c r="C337" s="68"/>
      <c r="D337" s="68"/>
      <c r="E337" s="68"/>
      <c r="F337" s="68"/>
      <c r="M337" s="68"/>
      <c r="N337" s="68"/>
      <c r="O337" s="68"/>
      <c r="P337" s="68"/>
      <c r="Q337" s="68"/>
      <c r="R337" s="68"/>
    </row>
    <row r="338">
      <c r="B338" s="68"/>
      <c r="C338" s="68"/>
      <c r="D338" s="68"/>
      <c r="E338" s="68"/>
      <c r="F338" s="68"/>
      <c r="M338" s="68"/>
      <c r="N338" s="68"/>
      <c r="O338" s="68"/>
      <c r="P338" s="68"/>
      <c r="Q338" s="68"/>
      <c r="R338" s="68"/>
    </row>
    <row r="339">
      <c r="B339" s="68"/>
      <c r="C339" s="68"/>
      <c r="D339" s="68"/>
      <c r="E339" s="68"/>
      <c r="F339" s="68"/>
      <c r="M339" s="68"/>
      <c r="N339" s="68"/>
      <c r="O339" s="68"/>
      <c r="P339" s="68"/>
      <c r="Q339" s="68"/>
      <c r="R339" s="68"/>
    </row>
    <row r="340">
      <c r="B340" s="68"/>
      <c r="C340" s="68"/>
      <c r="D340" s="68"/>
      <c r="E340" s="68"/>
      <c r="F340" s="68"/>
      <c r="M340" s="68"/>
      <c r="N340" s="68"/>
      <c r="O340" s="68"/>
      <c r="P340" s="68"/>
      <c r="Q340" s="68"/>
      <c r="R340" s="68"/>
    </row>
    <row r="341">
      <c r="B341" s="68"/>
      <c r="C341" s="68"/>
      <c r="D341" s="68"/>
      <c r="E341" s="68"/>
      <c r="F341" s="68"/>
      <c r="M341" s="68"/>
      <c r="N341" s="68"/>
      <c r="O341" s="68"/>
      <c r="P341" s="68"/>
      <c r="Q341" s="68"/>
      <c r="R341" s="68"/>
    </row>
    <row r="342">
      <c r="B342" s="68"/>
      <c r="C342" s="68"/>
      <c r="D342" s="68"/>
      <c r="E342" s="68"/>
      <c r="F342" s="68"/>
      <c r="G342" s="68"/>
      <c r="H342" s="68"/>
      <c r="I342" s="68"/>
      <c r="J342" s="68"/>
      <c r="K342" s="68"/>
      <c r="L342" s="68"/>
      <c r="M342" s="68"/>
      <c r="N342" s="68"/>
      <c r="O342" s="68"/>
      <c r="P342" s="68"/>
      <c r="Q342" s="68"/>
      <c r="R342" s="68"/>
    </row>
    <row r="343">
      <c r="B343" s="68"/>
      <c r="C343" s="68"/>
      <c r="D343" s="68"/>
      <c r="E343" s="68"/>
      <c r="F343" s="68"/>
      <c r="G343" s="68"/>
      <c r="H343" s="68"/>
      <c r="I343" s="68"/>
      <c r="J343" s="68"/>
      <c r="K343" s="68"/>
      <c r="L343" s="68"/>
      <c r="M343" s="68"/>
      <c r="N343" s="68"/>
      <c r="O343" s="68"/>
      <c r="P343" s="68"/>
      <c r="Q343" s="68"/>
      <c r="R343" s="68"/>
    </row>
    <row r="344">
      <c r="B344" s="75"/>
      <c r="C344" s="68"/>
      <c r="D344" s="68"/>
      <c r="E344" s="68"/>
      <c r="F344" s="69" t="s">
        <v>127</v>
      </c>
      <c r="I344" s="68"/>
      <c r="J344" s="68"/>
      <c r="K344" s="68"/>
      <c r="L344" s="68"/>
      <c r="M344" s="68"/>
      <c r="N344" s="68"/>
      <c r="O344" s="68"/>
      <c r="P344" s="68"/>
      <c r="Q344" s="68"/>
      <c r="R344" s="68"/>
    </row>
    <row r="345">
      <c r="B345" s="33" t="s">
        <v>2</v>
      </c>
      <c r="C345" s="18"/>
      <c r="D345" s="18"/>
      <c r="E345" s="18"/>
      <c r="F345" s="19"/>
      <c r="G345" s="70"/>
      <c r="H345" s="33" t="s">
        <v>28</v>
      </c>
      <c r="I345" s="18"/>
      <c r="J345" s="18"/>
      <c r="K345" s="18"/>
      <c r="L345" s="19"/>
      <c r="M345" s="70"/>
      <c r="N345" s="33" t="s">
        <v>4</v>
      </c>
      <c r="O345" s="18"/>
      <c r="P345" s="18"/>
      <c r="Q345" s="18"/>
      <c r="R345" s="19"/>
    </row>
    <row r="346">
      <c r="B346" s="71">
        <v>2023.0</v>
      </c>
      <c r="C346" s="72">
        <v>2022.0</v>
      </c>
      <c r="D346" s="72">
        <v>2021.0</v>
      </c>
      <c r="E346" s="72">
        <v>2020.0</v>
      </c>
      <c r="F346" s="72">
        <v>2019.0</v>
      </c>
      <c r="G346" s="73"/>
      <c r="H346" s="72">
        <v>2023.0</v>
      </c>
      <c r="I346" s="72">
        <v>2022.0</v>
      </c>
      <c r="J346" s="72">
        <v>2021.0</v>
      </c>
      <c r="K346" s="72">
        <v>2020.0</v>
      </c>
      <c r="L346" s="72">
        <v>2019.0</v>
      </c>
      <c r="M346" s="73"/>
      <c r="N346" s="72">
        <v>2023.0</v>
      </c>
      <c r="O346" s="72">
        <v>2022.0</v>
      </c>
      <c r="P346" s="72">
        <v>2021.0</v>
      </c>
      <c r="Q346" s="72">
        <v>2020.0</v>
      </c>
      <c r="R346" s="72">
        <v>2019.0</v>
      </c>
    </row>
    <row r="347">
      <c r="B347" s="41">
        <f>327000</f>
        <v>327000</v>
      </c>
      <c r="C347" s="41">
        <v>155000.0</v>
      </c>
      <c r="D347" s="41">
        <v>5000.0</v>
      </c>
      <c r="E347" s="41">
        <v>4000.0</v>
      </c>
      <c r="F347" s="41">
        <v>0.0</v>
      </c>
      <c r="G347" s="41"/>
      <c r="H347" s="41">
        <v>0.0</v>
      </c>
      <c r="I347" s="41">
        <v>0.0</v>
      </c>
      <c r="J347" s="41">
        <v>0.0</v>
      </c>
      <c r="K347" s="41">
        <v>0.0</v>
      </c>
      <c r="L347" s="41">
        <v>0.0</v>
      </c>
      <c r="M347" s="41"/>
      <c r="N347" s="41">
        <v>120000.0</v>
      </c>
      <c r="O347" s="41">
        <v>0.0</v>
      </c>
      <c r="P347" s="41">
        <v>0.0</v>
      </c>
      <c r="Q347" s="41">
        <v>0.0</v>
      </c>
      <c r="R347" s="41">
        <v>0.0</v>
      </c>
    </row>
    <row r="348">
      <c r="B348" s="68"/>
      <c r="C348" s="68"/>
      <c r="D348" s="68"/>
      <c r="E348" s="76"/>
      <c r="F348" s="68"/>
      <c r="G348" s="68"/>
      <c r="H348" s="74"/>
      <c r="I348" s="68"/>
      <c r="J348" s="68"/>
      <c r="K348" s="68"/>
      <c r="L348" s="68"/>
      <c r="M348" s="68"/>
      <c r="N348" s="68"/>
      <c r="O348" s="68"/>
      <c r="P348" s="68"/>
      <c r="Q348" s="68"/>
      <c r="R348" s="68"/>
    </row>
    <row r="349">
      <c r="B349" s="68"/>
      <c r="C349" s="68"/>
      <c r="D349" s="68"/>
      <c r="E349" s="76"/>
      <c r="F349" s="68"/>
      <c r="G349" s="80" t="s">
        <v>128</v>
      </c>
      <c r="M349" s="68"/>
      <c r="N349" s="68"/>
      <c r="O349" s="68"/>
      <c r="P349" s="68"/>
      <c r="Q349" s="68"/>
      <c r="R349" s="68"/>
    </row>
    <row r="350">
      <c r="B350" s="68"/>
      <c r="C350" s="68"/>
      <c r="D350" s="68"/>
      <c r="E350" s="76"/>
      <c r="F350" s="68"/>
      <c r="M350" s="68"/>
      <c r="N350" s="68"/>
      <c r="O350" s="68"/>
      <c r="P350" s="68"/>
      <c r="Q350" s="68"/>
      <c r="R350" s="68"/>
    </row>
    <row r="351">
      <c r="B351" s="68"/>
      <c r="C351" s="68"/>
      <c r="D351" s="68"/>
      <c r="E351" s="76"/>
      <c r="F351" s="68"/>
      <c r="M351" s="68"/>
      <c r="N351" s="68"/>
      <c r="O351" s="68"/>
      <c r="P351" s="68"/>
      <c r="Q351" s="68"/>
      <c r="R351" s="68"/>
    </row>
    <row r="352">
      <c r="B352" s="68"/>
      <c r="C352" s="68"/>
      <c r="D352" s="68"/>
      <c r="E352" s="76"/>
      <c r="F352" s="68"/>
      <c r="M352" s="68"/>
      <c r="N352" s="68"/>
      <c r="O352" s="68"/>
      <c r="P352" s="68"/>
      <c r="Q352" s="68"/>
      <c r="R352" s="68"/>
    </row>
    <row r="353">
      <c r="B353" s="68"/>
      <c r="C353" s="68"/>
      <c r="D353" s="68"/>
      <c r="E353" s="76"/>
      <c r="F353" s="68"/>
      <c r="M353" s="68"/>
      <c r="N353" s="68"/>
      <c r="O353" s="68"/>
      <c r="P353" s="68"/>
      <c r="Q353" s="68"/>
      <c r="R353" s="68"/>
    </row>
    <row r="354">
      <c r="B354" s="68"/>
      <c r="C354" s="68"/>
      <c r="D354" s="68"/>
      <c r="E354" s="76"/>
      <c r="F354" s="68"/>
      <c r="M354" s="68"/>
      <c r="N354" s="68"/>
      <c r="O354" s="68"/>
      <c r="P354" s="68"/>
      <c r="Q354" s="68"/>
      <c r="R354" s="68"/>
    </row>
    <row r="355">
      <c r="B355" s="68"/>
      <c r="C355" s="68"/>
      <c r="D355" s="68"/>
      <c r="E355" s="68"/>
      <c r="F355" s="68"/>
      <c r="M355" s="68"/>
      <c r="N355" s="68"/>
      <c r="O355" s="68"/>
      <c r="P355" s="68"/>
      <c r="Q355" s="68"/>
      <c r="R355" s="68"/>
    </row>
    <row r="356">
      <c r="B356" s="68"/>
      <c r="C356" s="68"/>
      <c r="D356" s="68"/>
      <c r="E356" s="68"/>
      <c r="F356" s="68"/>
      <c r="M356" s="68"/>
      <c r="N356" s="68"/>
      <c r="O356" s="68"/>
      <c r="P356" s="68"/>
      <c r="Q356" s="68"/>
      <c r="R356" s="68"/>
    </row>
    <row r="357">
      <c r="B357" s="68"/>
      <c r="C357" s="68"/>
      <c r="D357" s="68"/>
      <c r="E357" s="68"/>
      <c r="F357" s="68"/>
      <c r="M357" s="68"/>
      <c r="N357" s="68"/>
      <c r="O357" s="68"/>
      <c r="P357" s="68"/>
      <c r="Q357" s="68"/>
      <c r="R357" s="68"/>
    </row>
    <row r="358">
      <c r="B358" s="68"/>
      <c r="C358" s="68"/>
      <c r="D358" s="68"/>
      <c r="E358" s="68"/>
      <c r="F358" s="68"/>
      <c r="M358" s="68"/>
      <c r="N358" s="68"/>
      <c r="O358" s="68"/>
      <c r="P358" s="68"/>
      <c r="Q358" s="68"/>
      <c r="R358" s="68"/>
    </row>
    <row r="359">
      <c r="B359" s="68"/>
      <c r="C359" s="68"/>
      <c r="D359" s="68"/>
      <c r="E359" s="68"/>
      <c r="F359" s="68"/>
      <c r="M359" s="68"/>
      <c r="N359" s="68"/>
      <c r="O359" s="68"/>
      <c r="P359" s="68"/>
      <c r="Q359" s="68"/>
      <c r="R359" s="68"/>
    </row>
    <row r="360">
      <c r="B360" s="68"/>
      <c r="C360" s="68"/>
      <c r="D360" s="68"/>
      <c r="E360" s="68"/>
      <c r="F360" s="68"/>
      <c r="M360" s="68"/>
      <c r="N360" s="68"/>
      <c r="O360" s="68"/>
      <c r="P360" s="68"/>
      <c r="Q360" s="68"/>
      <c r="R360" s="68"/>
    </row>
    <row r="361">
      <c r="B361" s="68"/>
      <c r="C361" s="68"/>
      <c r="D361" s="68"/>
      <c r="E361" s="68"/>
      <c r="F361" s="68"/>
      <c r="M361" s="68"/>
      <c r="N361" s="68"/>
      <c r="O361" s="68"/>
      <c r="P361" s="68"/>
      <c r="Q361" s="68"/>
      <c r="R361" s="68"/>
    </row>
    <row r="362">
      <c r="B362" s="68"/>
      <c r="C362" s="68"/>
      <c r="D362" s="68"/>
      <c r="E362" s="68"/>
      <c r="F362" s="68"/>
      <c r="G362" s="68"/>
      <c r="H362" s="75"/>
      <c r="I362" s="68"/>
      <c r="J362" s="68"/>
      <c r="K362" s="68"/>
      <c r="L362" s="68"/>
      <c r="M362" s="68"/>
      <c r="N362" s="68"/>
      <c r="O362" s="68"/>
      <c r="P362" s="68"/>
      <c r="Q362" s="68"/>
      <c r="R362" s="68"/>
    </row>
    <row r="363">
      <c r="B363" s="68"/>
      <c r="C363" s="68"/>
      <c r="D363" s="68"/>
      <c r="E363" s="68"/>
      <c r="F363" s="69" t="s">
        <v>129</v>
      </c>
      <c r="I363" s="68"/>
      <c r="J363" s="68"/>
      <c r="K363" s="68"/>
      <c r="L363" s="68"/>
      <c r="M363" s="68"/>
      <c r="N363" s="75"/>
      <c r="O363" s="68"/>
      <c r="P363" s="68"/>
      <c r="Q363" s="68"/>
      <c r="R363" s="68"/>
    </row>
    <row r="364">
      <c r="B364" s="33" t="s">
        <v>2</v>
      </c>
      <c r="C364" s="18"/>
      <c r="D364" s="18"/>
      <c r="E364" s="18"/>
      <c r="F364" s="19"/>
      <c r="G364" s="70"/>
      <c r="H364" s="33" t="s">
        <v>28</v>
      </c>
      <c r="I364" s="18"/>
      <c r="J364" s="18"/>
      <c r="K364" s="18"/>
      <c r="L364" s="19"/>
      <c r="M364" s="70"/>
      <c r="N364" s="33" t="s">
        <v>4</v>
      </c>
      <c r="O364" s="18"/>
      <c r="P364" s="18"/>
      <c r="Q364" s="18"/>
      <c r="R364" s="19"/>
    </row>
    <row r="365">
      <c r="B365" s="71">
        <v>2023.0</v>
      </c>
      <c r="C365" s="72">
        <v>2022.0</v>
      </c>
      <c r="D365" s="72">
        <v>2021.0</v>
      </c>
      <c r="E365" s="72">
        <v>2020.0</v>
      </c>
      <c r="F365" s="72">
        <v>2019.0</v>
      </c>
      <c r="G365" s="73"/>
      <c r="H365" s="72">
        <v>2023.0</v>
      </c>
      <c r="I365" s="72">
        <v>2022.0</v>
      </c>
      <c r="J365" s="72">
        <v>2021.0</v>
      </c>
      <c r="K365" s="72">
        <v>2020.0</v>
      </c>
      <c r="L365" s="72">
        <v>2019.0</v>
      </c>
      <c r="M365" s="73"/>
      <c r="N365" s="72">
        <v>2023.0</v>
      </c>
      <c r="O365" s="72">
        <v>2022.0</v>
      </c>
      <c r="P365" s="72">
        <v>2021.0</v>
      </c>
      <c r="Q365" s="72">
        <v>2020.0</v>
      </c>
      <c r="R365" s="72">
        <v>2019.0</v>
      </c>
    </row>
    <row r="366">
      <c r="B366" s="41">
        <v>1034181.0</v>
      </c>
      <c r="C366" s="41">
        <v>626902.0</v>
      </c>
      <c r="D366" s="41">
        <v>630881.0</v>
      </c>
      <c r="E366" s="41">
        <v>1258997.0</v>
      </c>
      <c r="F366" s="41">
        <v>498705.0</v>
      </c>
      <c r="G366" s="41"/>
      <c r="H366" s="41">
        <v>292250.0</v>
      </c>
      <c r="I366" s="41">
        <v>314778.0</v>
      </c>
      <c r="J366" s="41">
        <v>442827.0</v>
      </c>
      <c r="K366" s="41">
        <v>339500.0</v>
      </c>
      <c r="L366" s="41">
        <v>166211.0</v>
      </c>
      <c r="M366" s="41"/>
      <c r="N366" s="41">
        <v>968722.0</v>
      </c>
      <c r="O366" s="41">
        <v>852593.0</v>
      </c>
      <c r="P366" s="41">
        <v>902227.0</v>
      </c>
      <c r="Q366" s="41">
        <v>808336.0</v>
      </c>
      <c r="R366" s="41">
        <v>612206.0</v>
      </c>
    </row>
    <row r="367">
      <c r="B367" s="68"/>
      <c r="C367" s="68"/>
      <c r="D367" s="68"/>
      <c r="E367" s="76"/>
      <c r="F367" s="68"/>
      <c r="G367" s="68"/>
      <c r="H367" s="74"/>
      <c r="I367" s="68"/>
      <c r="J367" s="68"/>
      <c r="K367" s="68"/>
      <c r="L367" s="68"/>
      <c r="M367" s="68"/>
      <c r="N367" s="68"/>
      <c r="O367" s="68"/>
      <c r="P367" s="68"/>
      <c r="Q367" s="68"/>
      <c r="R367" s="68"/>
    </row>
    <row r="368">
      <c r="B368" s="68"/>
      <c r="C368" s="68"/>
      <c r="D368" s="68"/>
      <c r="E368" s="76"/>
      <c r="F368" s="68"/>
      <c r="G368" s="80" t="s">
        <v>130</v>
      </c>
      <c r="M368" s="68"/>
      <c r="N368" s="68"/>
      <c r="O368" s="68"/>
      <c r="P368" s="68"/>
      <c r="Q368" s="68"/>
      <c r="R368" s="68"/>
    </row>
    <row r="369">
      <c r="B369" s="68"/>
      <c r="C369" s="68"/>
      <c r="D369" s="68"/>
      <c r="E369" s="76"/>
      <c r="F369" s="68"/>
      <c r="M369" s="68"/>
      <c r="N369" s="68"/>
      <c r="O369" s="68"/>
      <c r="P369" s="68"/>
      <c r="Q369" s="68"/>
      <c r="R369" s="68"/>
    </row>
    <row r="370">
      <c r="B370" s="68"/>
      <c r="C370" s="68"/>
      <c r="D370" s="68"/>
      <c r="E370" s="76"/>
      <c r="F370" s="68"/>
      <c r="M370" s="68"/>
      <c r="N370" s="68"/>
      <c r="O370" s="68"/>
      <c r="P370" s="68"/>
      <c r="Q370" s="68"/>
      <c r="R370" s="68"/>
    </row>
    <row r="371">
      <c r="B371" s="68"/>
      <c r="C371" s="68"/>
      <c r="D371" s="68"/>
      <c r="E371" s="76"/>
      <c r="F371" s="68"/>
      <c r="M371" s="68"/>
      <c r="N371" s="68"/>
      <c r="O371" s="68"/>
      <c r="P371" s="68"/>
      <c r="Q371" s="68"/>
      <c r="R371" s="68"/>
    </row>
    <row r="372">
      <c r="B372" s="68"/>
      <c r="C372" s="68"/>
      <c r="D372" s="68"/>
      <c r="E372" s="76"/>
      <c r="F372" s="68"/>
      <c r="M372" s="68"/>
      <c r="N372" s="68"/>
      <c r="O372" s="68"/>
      <c r="P372" s="68"/>
      <c r="Q372" s="68"/>
      <c r="R372" s="68"/>
    </row>
    <row r="373">
      <c r="B373" s="68"/>
      <c r="C373" s="68"/>
      <c r="D373" s="68"/>
      <c r="E373" s="76"/>
      <c r="F373" s="68"/>
      <c r="M373" s="68"/>
      <c r="N373" s="68"/>
      <c r="O373" s="68"/>
      <c r="P373" s="68"/>
      <c r="Q373" s="68"/>
      <c r="R373" s="68"/>
    </row>
    <row r="374">
      <c r="B374" s="68"/>
      <c r="C374" s="68"/>
      <c r="D374" s="68"/>
      <c r="E374" s="76"/>
      <c r="F374" s="68"/>
      <c r="M374" s="68"/>
      <c r="N374" s="68"/>
      <c r="O374" s="68"/>
      <c r="P374" s="68"/>
      <c r="Q374" s="68"/>
      <c r="R374" s="68"/>
    </row>
    <row r="375">
      <c r="B375" s="68"/>
      <c r="C375" s="68"/>
      <c r="D375" s="68"/>
      <c r="E375" s="76"/>
      <c r="F375" s="68"/>
      <c r="M375" s="68"/>
      <c r="N375" s="68"/>
      <c r="O375" s="68"/>
      <c r="P375" s="68"/>
      <c r="Q375" s="68"/>
      <c r="R375" s="68"/>
    </row>
    <row r="376">
      <c r="B376" s="68"/>
      <c r="C376" s="68"/>
      <c r="D376" s="68"/>
      <c r="E376" s="76"/>
      <c r="F376" s="68"/>
      <c r="M376" s="68"/>
      <c r="N376" s="68"/>
      <c r="O376" s="68"/>
      <c r="P376" s="68"/>
      <c r="Q376" s="68"/>
      <c r="R376" s="68"/>
    </row>
    <row r="377">
      <c r="B377" s="68"/>
      <c r="C377" s="68"/>
      <c r="D377" s="68"/>
      <c r="E377" s="68"/>
      <c r="F377" s="68"/>
      <c r="M377" s="68"/>
      <c r="N377" s="68"/>
      <c r="O377" s="68"/>
      <c r="P377" s="68"/>
      <c r="Q377" s="68"/>
      <c r="R377" s="68"/>
    </row>
    <row r="378">
      <c r="B378" s="68"/>
      <c r="C378" s="68"/>
      <c r="D378" s="68"/>
      <c r="E378" s="68"/>
      <c r="F378" s="68"/>
      <c r="M378" s="68"/>
      <c r="N378" s="68"/>
      <c r="O378" s="68"/>
      <c r="P378" s="68"/>
      <c r="Q378" s="68"/>
      <c r="R378" s="68"/>
    </row>
    <row r="379">
      <c r="B379" s="68"/>
      <c r="C379" s="68"/>
      <c r="D379" s="68"/>
      <c r="E379" s="68"/>
      <c r="F379" s="68"/>
      <c r="M379" s="68"/>
      <c r="N379" s="68"/>
      <c r="O379" s="68"/>
      <c r="P379" s="68"/>
      <c r="Q379" s="68"/>
      <c r="R379" s="68"/>
    </row>
    <row r="380">
      <c r="B380" s="82" t="s">
        <v>131</v>
      </c>
      <c r="D380" s="68"/>
      <c r="E380" s="83"/>
      <c r="F380" s="68"/>
      <c r="M380" s="68"/>
      <c r="N380" s="68"/>
      <c r="O380" s="68"/>
      <c r="P380" s="68"/>
      <c r="Q380" s="68"/>
      <c r="R380" s="68"/>
    </row>
    <row r="381">
      <c r="B381" s="75"/>
      <c r="C381" s="68"/>
      <c r="D381" s="68"/>
      <c r="E381" s="68"/>
      <c r="F381" s="79" t="s">
        <v>97</v>
      </c>
      <c r="I381" s="68"/>
      <c r="J381" s="68"/>
      <c r="K381" s="68"/>
      <c r="L381" s="68"/>
      <c r="M381" s="68"/>
      <c r="N381" s="68"/>
      <c r="O381" s="68"/>
      <c r="P381" s="68"/>
      <c r="Q381" s="68"/>
      <c r="R381" s="68"/>
    </row>
    <row r="382">
      <c r="B382" s="33" t="s">
        <v>2</v>
      </c>
      <c r="C382" s="18"/>
      <c r="D382" s="18"/>
      <c r="E382" s="18"/>
      <c r="F382" s="19"/>
      <c r="G382" s="70"/>
      <c r="H382" s="33" t="s">
        <v>28</v>
      </c>
      <c r="I382" s="18"/>
      <c r="J382" s="18"/>
      <c r="K382" s="18"/>
      <c r="L382" s="19"/>
      <c r="M382" s="70"/>
      <c r="N382" s="33" t="s">
        <v>4</v>
      </c>
      <c r="O382" s="18"/>
      <c r="P382" s="18"/>
      <c r="Q382" s="18"/>
      <c r="R382" s="19"/>
    </row>
    <row r="383">
      <c r="B383" s="71">
        <v>2023.0</v>
      </c>
      <c r="C383" s="72">
        <v>2022.0</v>
      </c>
      <c r="D383" s="72">
        <v>2021.0</v>
      </c>
      <c r="E383" s="72">
        <v>2020.0</v>
      </c>
      <c r="F383" s="72">
        <v>2019.0</v>
      </c>
      <c r="G383" s="73"/>
      <c r="H383" s="72">
        <v>2023.0</v>
      </c>
      <c r="I383" s="72">
        <v>2022.0</v>
      </c>
      <c r="J383" s="72">
        <v>2021.0</v>
      </c>
      <c r="K383" s="72">
        <v>2020.0</v>
      </c>
      <c r="L383" s="72">
        <v>2019.0</v>
      </c>
      <c r="M383" s="73"/>
      <c r="N383" s="72">
        <v>2023.0</v>
      </c>
      <c r="O383" s="72">
        <v>2022.0</v>
      </c>
      <c r="P383" s="72">
        <v>2021.0</v>
      </c>
      <c r="Q383" s="72">
        <v>2020.0</v>
      </c>
      <c r="R383" s="72">
        <v>2019.0</v>
      </c>
    </row>
    <row r="384">
      <c r="B384" s="41">
        <v>80.0</v>
      </c>
      <c r="C384" s="41">
        <v>80.0</v>
      </c>
      <c r="D384" s="41">
        <v>80.0</v>
      </c>
      <c r="E384" s="41">
        <v>80.0</v>
      </c>
      <c r="F384" s="41">
        <v>80.0</v>
      </c>
      <c r="G384" s="41"/>
      <c r="H384" s="41">
        <v>1420.0</v>
      </c>
      <c r="I384" s="41">
        <v>1420.0</v>
      </c>
      <c r="J384" s="41">
        <v>1420.0</v>
      </c>
      <c r="K384" s="41">
        <v>1420.0</v>
      </c>
      <c r="L384" s="41">
        <v>1420.0</v>
      </c>
      <c r="M384" s="41"/>
      <c r="N384" s="41">
        <v>0.0</v>
      </c>
      <c r="O384" s="41">
        <v>0.0</v>
      </c>
      <c r="P384" s="41">
        <v>0.0</v>
      </c>
      <c r="Q384" s="41">
        <v>0.0</v>
      </c>
      <c r="R384" s="41">
        <v>0.0</v>
      </c>
    </row>
    <row r="385">
      <c r="B385" s="68"/>
      <c r="C385" s="68"/>
      <c r="D385" s="68"/>
      <c r="E385" s="76"/>
      <c r="F385" s="68"/>
      <c r="G385" s="68"/>
      <c r="H385" s="74"/>
      <c r="I385" s="68"/>
      <c r="J385" s="68"/>
      <c r="K385" s="68"/>
      <c r="L385" s="68"/>
      <c r="M385" s="68"/>
      <c r="N385" s="68"/>
      <c r="O385" s="68"/>
      <c r="P385" s="68"/>
      <c r="Q385" s="68"/>
      <c r="R385" s="68"/>
    </row>
    <row r="386">
      <c r="B386" s="68"/>
      <c r="C386" s="68"/>
      <c r="D386" s="68"/>
      <c r="E386" s="76"/>
      <c r="F386" s="68"/>
      <c r="G386" s="68"/>
      <c r="H386" s="74"/>
      <c r="I386" s="68"/>
      <c r="J386" s="68"/>
      <c r="K386" s="68"/>
      <c r="L386" s="68"/>
      <c r="M386" s="68"/>
      <c r="N386" s="68"/>
      <c r="O386" s="68"/>
      <c r="P386" s="68"/>
      <c r="Q386" s="68"/>
      <c r="R386" s="68"/>
    </row>
    <row r="387">
      <c r="B387" s="68"/>
      <c r="C387" s="68"/>
      <c r="D387" s="68"/>
      <c r="E387" s="76"/>
      <c r="F387" s="68"/>
      <c r="G387" s="80" t="s">
        <v>132</v>
      </c>
      <c r="M387" s="68"/>
      <c r="N387" s="68"/>
      <c r="O387" s="68"/>
      <c r="P387" s="68"/>
      <c r="Q387" s="68"/>
      <c r="R387" s="68"/>
    </row>
    <row r="388">
      <c r="B388" s="68"/>
      <c r="C388" s="68"/>
      <c r="D388" s="68"/>
      <c r="E388" s="76"/>
      <c r="F388" s="68"/>
      <c r="M388" s="68"/>
      <c r="N388" s="68"/>
      <c r="O388" s="68"/>
      <c r="P388" s="68"/>
      <c r="Q388" s="68"/>
      <c r="R388" s="68"/>
    </row>
    <row r="389">
      <c r="B389" s="68"/>
      <c r="C389" s="68"/>
      <c r="D389" s="68"/>
      <c r="E389" s="76"/>
      <c r="F389" s="68"/>
      <c r="M389" s="68"/>
      <c r="N389" s="68"/>
      <c r="O389" s="68"/>
      <c r="P389" s="68"/>
      <c r="Q389" s="68"/>
      <c r="R389" s="68"/>
    </row>
    <row r="390">
      <c r="B390" s="68"/>
      <c r="C390" s="68"/>
      <c r="D390" s="68"/>
      <c r="E390" s="76"/>
      <c r="F390" s="68"/>
      <c r="M390" s="68"/>
      <c r="N390" s="68"/>
      <c r="O390" s="68"/>
      <c r="P390" s="68"/>
      <c r="Q390" s="68"/>
      <c r="R390" s="68"/>
    </row>
    <row r="391">
      <c r="B391" s="68"/>
      <c r="C391" s="68"/>
      <c r="D391" s="68"/>
      <c r="E391" s="76"/>
      <c r="F391" s="68"/>
      <c r="M391" s="68"/>
      <c r="N391" s="68"/>
      <c r="O391" s="68"/>
      <c r="P391" s="68"/>
      <c r="Q391" s="68"/>
      <c r="R391" s="68"/>
    </row>
    <row r="392">
      <c r="B392" s="68"/>
      <c r="C392" s="68"/>
      <c r="D392" s="68"/>
      <c r="E392" s="76"/>
      <c r="F392" s="68"/>
      <c r="M392" s="68"/>
      <c r="N392" s="68"/>
      <c r="O392" s="68"/>
      <c r="P392" s="68"/>
      <c r="Q392" s="68"/>
      <c r="R392" s="68"/>
    </row>
    <row r="393">
      <c r="B393" s="68"/>
      <c r="C393" s="68"/>
      <c r="D393" s="68"/>
      <c r="E393" s="76"/>
      <c r="F393" s="68"/>
      <c r="M393" s="68"/>
      <c r="N393" s="68"/>
      <c r="O393" s="68"/>
      <c r="P393" s="68"/>
      <c r="Q393" s="68"/>
      <c r="R393" s="68"/>
    </row>
    <row r="394">
      <c r="B394" s="68"/>
      <c r="C394" s="68"/>
      <c r="D394" s="68"/>
      <c r="E394" s="68"/>
      <c r="F394" s="68"/>
      <c r="M394" s="68"/>
      <c r="N394" s="68"/>
      <c r="O394" s="68"/>
      <c r="P394" s="68"/>
      <c r="Q394" s="68"/>
      <c r="R394" s="68"/>
    </row>
    <row r="395">
      <c r="B395" s="68"/>
      <c r="C395" s="68"/>
      <c r="D395" s="68"/>
      <c r="E395" s="68"/>
      <c r="F395" s="68"/>
      <c r="M395" s="68"/>
      <c r="N395" s="68"/>
      <c r="O395" s="68"/>
      <c r="P395" s="68"/>
      <c r="Q395" s="68"/>
      <c r="R395" s="68"/>
    </row>
    <row r="396">
      <c r="B396" s="68"/>
      <c r="C396" s="68"/>
      <c r="D396" s="68"/>
      <c r="E396" s="68"/>
      <c r="F396" s="68"/>
      <c r="M396" s="68"/>
      <c r="N396" s="68"/>
      <c r="O396" s="68"/>
      <c r="P396" s="68"/>
      <c r="Q396" s="68"/>
      <c r="R396" s="68"/>
    </row>
    <row r="397">
      <c r="B397" s="68"/>
      <c r="C397" s="68"/>
      <c r="D397" s="68"/>
      <c r="E397" s="68"/>
      <c r="F397" s="68"/>
      <c r="M397" s="68"/>
      <c r="N397" s="68"/>
      <c r="O397" s="68"/>
      <c r="P397" s="68"/>
      <c r="Q397" s="68"/>
      <c r="R397" s="68"/>
    </row>
    <row r="398">
      <c r="B398" s="68"/>
      <c r="C398" s="68"/>
      <c r="D398" s="68"/>
      <c r="E398" s="68"/>
      <c r="F398" s="68"/>
      <c r="M398" s="68"/>
      <c r="N398" s="68"/>
      <c r="O398" s="68"/>
      <c r="P398" s="68"/>
      <c r="Q398" s="68"/>
      <c r="R398" s="68"/>
    </row>
    <row r="399">
      <c r="B399" s="68"/>
      <c r="C399" s="68"/>
      <c r="D399" s="68"/>
      <c r="E399" s="68"/>
      <c r="F399" s="68"/>
      <c r="M399" s="68"/>
      <c r="N399" s="68"/>
      <c r="O399" s="68"/>
      <c r="P399" s="68"/>
      <c r="Q399" s="68"/>
      <c r="R399" s="68"/>
    </row>
    <row r="400">
      <c r="B400" s="68"/>
      <c r="C400" s="68"/>
      <c r="D400" s="68"/>
      <c r="E400" s="68"/>
      <c r="F400" s="68"/>
      <c r="G400" s="68"/>
      <c r="H400" s="68"/>
      <c r="I400" s="68"/>
      <c r="J400" s="68"/>
      <c r="K400" s="68"/>
      <c r="L400" s="68"/>
      <c r="M400" s="68"/>
      <c r="N400" s="68"/>
      <c r="O400" s="68"/>
      <c r="P400" s="68"/>
      <c r="Q400" s="68"/>
      <c r="R400" s="68"/>
    </row>
    <row r="401">
      <c r="B401" s="68"/>
      <c r="C401" s="68"/>
      <c r="D401" s="68"/>
      <c r="E401" s="68"/>
      <c r="F401" s="68"/>
      <c r="G401" s="75"/>
      <c r="H401" s="68"/>
      <c r="I401" s="68"/>
      <c r="J401" s="68"/>
      <c r="K401" s="68"/>
      <c r="L401" s="68"/>
      <c r="M401" s="68"/>
      <c r="N401" s="68"/>
      <c r="O401" s="68"/>
      <c r="P401" s="68"/>
      <c r="Q401" s="68"/>
      <c r="R401" s="68"/>
    </row>
    <row r="402">
      <c r="B402" s="68"/>
      <c r="C402" s="68"/>
      <c r="D402" s="68"/>
      <c r="E402" s="68"/>
      <c r="F402" s="79" t="s">
        <v>98</v>
      </c>
      <c r="I402" s="68"/>
      <c r="J402" s="68"/>
      <c r="K402" s="68"/>
      <c r="L402" s="68"/>
      <c r="M402" s="68"/>
      <c r="N402" s="75"/>
      <c r="O402" s="68"/>
      <c r="P402" s="68"/>
      <c r="Q402" s="68"/>
      <c r="R402" s="68"/>
    </row>
    <row r="403">
      <c r="B403" s="33" t="s">
        <v>2</v>
      </c>
      <c r="C403" s="18"/>
      <c r="D403" s="18"/>
      <c r="E403" s="18"/>
      <c r="F403" s="19"/>
      <c r="G403" s="70"/>
      <c r="H403" s="33" t="s">
        <v>28</v>
      </c>
      <c r="I403" s="18"/>
      <c r="J403" s="18"/>
      <c r="K403" s="18"/>
      <c r="L403" s="19"/>
      <c r="M403" s="70"/>
      <c r="N403" s="33" t="s">
        <v>4</v>
      </c>
      <c r="O403" s="18"/>
      <c r="P403" s="18"/>
      <c r="Q403" s="18"/>
      <c r="R403" s="19"/>
    </row>
    <row r="404">
      <c r="B404" s="71">
        <v>2023.0</v>
      </c>
      <c r="C404" s="72">
        <v>2022.0</v>
      </c>
      <c r="D404" s="72">
        <v>2021.0</v>
      </c>
      <c r="E404" s="72">
        <v>2020.0</v>
      </c>
      <c r="F404" s="72">
        <v>2019.0</v>
      </c>
      <c r="G404" s="73"/>
      <c r="H404" s="72">
        <v>2023.0</v>
      </c>
      <c r="I404" s="72">
        <v>2022.0</v>
      </c>
      <c r="J404" s="72">
        <v>2021.0</v>
      </c>
      <c r="K404" s="72">
        <v>2020.0</v>
      </c>
      <c r="L404" s="72">
        <v>2019.0</v>
      </c>
      <c r="M404" s="73"/>
      <c r="N404" s="72">
        <v>2023.0</v>
      </c>
      <c r="O404" s="72">
        <v>2022.0</v>
      </c>
      <c r="P404" s="72">
        <v>2021.0</v>
      </c>
      <c r="Q404" s="72">
        <v>2020.0</v>
      </c>
      <c r="R404" s="72">
        <v>2019.0</v>
      </c>
    </row>
    <row r="405">
      <c r="B405" s="41">
        <v>7346.0</v>
      </c>
      <c r="C405" s="41">
        <v>7346.0</v>
      </c>
      <c r="D405" s="41">
        <v>7346.0</v>
      </c>
      <c r="E405" s="41">
        <v>7346.0</v>
      </c>
      <c r="F405" s="41">
        <v>7346.0</v>
      </c>
      <c r="G405" s="41"/>
      <c r="H405" s="41">
        <v>1420.0</v>
      </c>
      <c r="I405" s="41">
        <v>1420.0</v>
      </c>
      <c r="J405" s="41">
        <v>1420.0</v>
      </c>
      <c r="K405" s="41">
        <v>1420.0</v>
      </c>
      <c r="L405" s="41">
        <v>1420.0</v>
      </c>
      <c r="M405" s="41"/>
      <c r="N405" s="41">
        <v>0.0</v>
      </c>
      <c r="O405" s="41">
        <v>0.0</v>
      </c>
      <c r="P405" s="41">
        <v>0.0</v>
      </c>
      <c r="Q405" s="41">
        <v>0.0</v>
      </c>
      <c r="R405" s="41">
        <v>0.0</v>
      </c>
    </row>
    <row r="406">
      <c r="B406" s="68"/>
      <c r="C406" s="68"/>
      <c r="D406" s="68"/>
      <c r="E406" s="76"/>
      <c r="F406" s="68"/>
      <c r="G406" s="68"/>
      <c r="H406" s="74"/>
      <c r="I406" s="68"/>
      <c r="J406" s="68"/>
      <c r="K406" s="68"/>
      <c r="L406" s="68"/>
      <c r="M406" s="68"/>
      <c r="N406" s="68"/>
      <c r="O406" s="68"/>
      <c r="P406" s="68"/>
      <c r="Q406" s="68"/>
      <c r="R406" s="68"/>
    </row>
    <row r="407">
      <c r="B407" s="68"/>
      <c r="C407" s="68"/>
      <c r="D407" s="68"/>
      <c r="E407" s="76"/>
      <c r="F407" s="68"/>
      <c r="G407" s="80" t="s">
        <v>133</v>
      </c>
      <c r="M407" s="68"/>
      <c r="N407" s="68"/>
      <c r="O407" s="68"/>
      <c r="P407" s="68"/>
      <c r="Q407" s="68"/>
      <c r="R407" s="68"/>
    </row>
    <row r="408">
      <c r="B408" s="68"/>
      <c r="C408" s="68"/>
      <c r="D408" s="68"/>
      <c r="E408" s="76"/>
      <c r="F408" s="68"/>
      <c r="M408" s="68"/>
      <c r="N408" s="68"/>
      <c r="O408" s="68"/>
      <c r="P408" s="68"/>
      <c r="Q408" s="68"/>
      <c r="R408" s="68"/>
    </row>
    <row r="409">
      <c r="B409" s="68"/>
      <c r="C409" s="68"/>
      <c r="D409" s="68"/>
      <c r="E409" s="76"/>
      <c r="F409" s="68"/>
      <c r="M409" s="68"/>
      <c r="N409" s="68"/>
      <c r="O409" s="68"/>
      <c r="P409" s="68"/>
      <c r="Q409" s="68"/>
      <c r="R409" s="68"/>
    </row>
    <row r="410">
      <c r="B410" s="68"/>
      <c r="C410" s="68"/>
      <c r="D410" s="68"/>
      <c r="E410" s="76"/>
      <c r="F410" s="68"/>
      <c r="M410" s="68"/>
      <c r="N410" s="68"/>
      <c r="O410" s="68"/>
      <c r="P410" s="68"/>
      <c r="Q410" s="68"/>
      <c r="R410" s="68"/>
    </row>
    <row r="411">
      <c r="B411" s="68"/>
      <c r="C411" s="68"/>
      <c r="D411" s="68"/>
      <c r="E411" s="76"/>
      <c r="F411" s="68"/>
      <c r="M411" s="68"/>
      <c r="N411" s="68"/>
      <c r="O411" s="68"/>
      <c r="P411" s="68"/>
      <c r="Q411" s="68"/>
      <c r="R411" s="68"/>
    </row>
    <row r="412">
      <c r="B412" s="68"/>
      <c r="C412" s="68"/>
      <c r="D412" s="68"/>
      <c r="E412" s="76"/>
      <c r="F412" s="68"/>
      <c r="M412" s="68"/>
      <c r="N412" s="68"/>
      <c r="O412" s="68"/>
      <c r="P412" s="68"/>
      <c r="Q412" s="68"/>
      <c r="R412" s="68"/>
    </row>
    <row r="413">
      <c r="B413" s="68"/>
      <c r="C413" s="68"/>
      <c r="D413" s="68"/>
      <c r="E413" s="76"/>
      <c r="F413" s="68"/>
      <c r="M413" s="68"/>
      <c r="N413" s="68"/>
      <c r="O413" s="68"/>
      <c r="P413" s="68"/>
      <c r="Q413" s="68"/>
      <c r="R413" s="68"/>
    </row>
    <row r="414">
      <c r="B414" s="68"/>
      <c r="C414" s="68"/>
      <c r="D414" s="68"/>
      <c r="E414" s="76"/>
      <c r="F414" s="68"/>
      <c r="M414" s="68"/>
      <c r="N414" s="68"/>
      <c r="O414" s="68"/>
      <c r="P414" s="68"/>
      <c r="Q414" s="68"/>
      <c r="R414" s="68"/>
    </row>
    <row r="415">
      <c r="B415" s="68"/>
      <c r="C415" s="68"/>
      <c r="D415" s="68"/>
      <c r="E415" s="68"/>
      <c r="F415" s="68"/>
      <c r="M415" s="68"/>
      <c r="N415" s="68"/>
      <c r="O415" s="68"/>
      <c r="P415" s="68"/>
      <c r="Q415" s="68"/>
      <c r="R415" s="68"/>
    </row>
    <row r="416">
      <c r="B416" s="68"/>
      <c r="C416" s="68"/>
      <c r="D416" s="68"/>
      <c r="E416" s="68"/>
      <c r="F416" s="68"/>
      <c r="M416" s="68"/>
      <c r="N416" s="68"/>
      <c r="O416" s="68"/>
      <c r="P416" s="68"/>
      <c r="Q416" s="68"/>
      <c r="R416" s="68"/>
    </row>
    <row r="417">
      <c r="B417" s="68"/>
      <c r="C417" s="68"/>
      <c r="D417" s="68"/>
      <c r="E417" s="68"/>
      <c r="F417" s="68"/>
      <c r="M417" s="68"/>
      <c r="N417" s="68"/>
      <c r="O417" s="68"/>
      <c r="P417" s="68"/>
      <c r="Q417" s="68"/>
      <c r="R417" s="68"/>
    </row>
    <row r="418">
      <c r="B418" s="68"/>
      <c r="C418" s="68"/>
      <c r="D418" s="68"/>
      <c r="E418" s="68"/>
      <c r="F418" s="68"/>
      <c r="M418" s="68"/>
      <c r="N418" s="68"/>
      <c r="O418" s="68"/>
      <c r="P418" s="68"/>
      <c r="Q418" s="68"/>
      <c r="R418" s="68"/>
    </row>
    <row r="419">
      <c r="B419" s="68"/>
      <c r="C419" s="68"/>
      <c r="D419" s="68"/>
      <c r="E419" s="68"/>
      <c r="F419" s="68"/>
      <c r="M419" s="68"/>
      <c r="N419" s="68"/>
      <c r="O419" s="68"/>
      <c r="P419" s="68"/>
      <c r="Q419" s="68"/>
      <c r="R419" s="68"/>
    </row>
    <row r="420">
      <c r="B420" s="75"/>
      <c r="C420" s="68"/>
      <c r="D420" s="68"/>
      <c r="E420" s="68"/>
      <c r="F420" s="68"/>
      <c r="G420" s="68"/>
      <c r="H420" s="75"/>
      <c r="I420" s="68"/>
      <c r="J420" s="68"/>
      <c r="K420" s="68"/>
      <c r="L420" s="68"/>
      <c r="M420" s="68"/>
      <c r="N420" s="68"/>
      <c r="O420" s="68"/>
      <c r="P420" s="68"/>
      <c r="Q420" s="68"/>
      <c r="R420" s="68"/>
    </row>
    <row r="421">
      <c r="B421" s="68"/>
      <c r="C421" s="68"/>
      <c r="D421" s="68"/>
      <c r="E421" s="68"/>
      <c r="F421" s="79" t="s">
        <v>99</v>
      </c>
      <c r="I421" s="68"/>
      <c r="J421" s="68"/>
      <c r="K421" s="68"/>
      <c r="L421" s="68"/>
      <c r="M421" s="68"/>
      <c r="N421" s="68"/>
      <c r="O421" s="68"/>
      <c r="P421" s="68"/>
      <c r="Q421" s="68"/>
      <c r="R421" s="68"/>
    </row>
    <row r="422">
      <c r="B422" s="33" t="s">
        <v>2</v>
      </c>
      <c r="C422" s="18"/>
      <c r="D422" s="18"/>
      <c r="E422" s="18"/>
      <c r="F422" s="19"/>
      <c r="G422" s="70"/>
      <c r="H422" s="33" t="s">
        <v>28</v>
      </c>
      <c r="I422" s="18"/>
      <c r="J422" s="18"/>
      <c r="K422" s="18"/>
      <c r="L422" s="19"/>
      <c r="M422" s="70"/>
      <c r="N422" s="33" t="s">
        <v>4</v>
      </c>
      <c r="O422" s="18"/>
      <c r="P422" s="18"/>
      <c r="Q422" s="18"/>
      <c r="R422" s="19"/>
    </row>
    <row r="423">
      <c r="B423" s="71">
        <v>2023.0</v>
      </c>
      <c r="C423" s="72">
        <v>2022.0</v>
      </c>
      <c r="D423" s="72">
        <v>2021.0</v>
      </c>
      <c r="E423" s="72">
        <v>2020.0</v>
      </c>
      <c r="F423" s="72">
        <v>2019.0</v>
      </c>
      <c r="G423" s="73"/>
      <c r="H423" s="72">
        <v>2023.0</v>
      </c>
      <c r="I423" s="72">
        <v>2022.0</v>
      </c>
      <c r="J423" s="72">
        <v>2021.0</v>
      </c>
      <c r="K423" s="72">
        <v>2020.0</v>
      </c>
      <c r="L423" s="72">
        <v>2019.0</v>
      </c>
      <c r="M423" s="73"/>
      <c r="N423" s="72">
        <v>2023.0</v>
      </c>
      <c r="O423" s="72">
        <v>2022.0</v>
      </c>
      <c r="P423" s="72">
        <v>2021.0</v>
      </c>
      <c r="Q423" s="72">
        <v>2020.0</v>
      </c>
      <c r="R423" s="72">
        <v>2019.0</v>
      </c>
    </row>
    <row r="424">
      <c r="B424" s="41">
        <v>143058.0</v>
      </c>
      <c r="C424" s="41">
        <v>146648.0</v>
      </c>
      <c r="D424" s="41">
        <v>158256.0</v>
      </c>
      <c r="E424" s="41">
        <v>153213.0</v>
      </c>
      <c r="F424" s="41">
        <v>98397.0</v>
      </c>
      <c r="G424" s="41"/>
      <c r="H424" s="41">
        <v>56475.0</v>
      </c>
      <c r="I424" s="41">
        <v>49068.0</v>
      </c>
      <c r="J424" s="41">
        <v>53365.0</v>
      </c>
      <c r="K424" s="41">
        <v>50989.0</v>
      </c>
      <c r="L424" s="41">
        <v>47296.0</v>
      </c>
      <c r="M424" s="41"/>
      <c r="N424" s="41">
        <v>156736.0</v>
      </c>
      <c r="O424" s="41">
        <v>152019.0</v>
      </c>
      <c r="P424" s="41">
        <v>169753.0</v>
      </c>
      <c r="Q424" s="41">
        <v>164946.0</v>
      </c>
      <c r="R424" s="41">
        <v>147917.0</v>
      </c>
    </row>
    <row r="425">
      <c r="B425" s="68"/>
      <c r="C425" s="68"/>
      <c r="D425" s="68"/>
      <c r="E425" s="76"/>
      <c r="F425" s="68"/>
      <c r="G425" s="68"/>
      <c r="H425" s="74"/>
      <c r="I425" s="68"/>
      <c r="J425" s="68"/>
      <c r="K425" s="68"/>
      <c r="L425" s="68"/>
      <c r="M425" s="68"/>
      <c r="N425" s="68"/>
      <c r="O425" s="68"/>
      <c r="P425" s="68"/>
      <c r="Q425" s="68"/>
      <c r="R425" s="68"/>
    </row>
    <row r="426">
      <c r="B426" s="68"/>
      <c r="C426" s="68"/>
      <c r="D426" s="68"/>
      <c r="E426" s="76"/>
      <c r="F426" s="68"/>
      <c r="G426" s="80" t="s">
        <v>134</v>
      </c>
      <c r="M426" s="68"/>
      <c r="N426" s="68"/>
      <c r="O426" s="68"/>
      <c r="P426" s="68"/>
      <c r="Q426" s="68"/>
      <c r="R426" s="68"/>
    </row>
    <row r="427">
      <c r="B427" s="68"/>
      <c r="C427" s="68"/>
      <c r="D427" s="68"/>
      <c r="E427" s="76"/>
      <c r="F427" s="68"/>
      <c r="M427" s="68"/>
      <c r="N427" s="68"/>
      <c r="O427" s="68"/>
      <c r="P427" s="68"/>
      <c r="Q427" s="68"/>
      <c r="R427" s="68"/>
    </row>
    <row r="428">
      <c r="B428" s="68"/>
      <c r="C428" s="68"/>
      <c r="D428" s="68"/>
      <c r="E428" s="76"/>
      <c r="F428" s="68"/>
      <c r="M428" s="68"/>
      <c r="N428" s="68"/>
      <c r="O428" s="68"/>
      <c r="P428" s="68"/>
      <c r="Q428" s="68"/>
      <c r="R428" s="68"/>
    </row>
    <row r="429">
      <c r="B429" s="68"/>
      <c r="C429" s="68"/>
      <c r="D429" s="68"/>
      <c r="E429" s="76"/>
      <c r="F429" s="68"/>
      <c r="M429" s="68"/>
      <c r="N429" s="68"/>
      <c r="O429" s="68"/>
      <c r="P429" s="68"/>
      <c r="Q429" s="68"/>
      <c r="R429" s="68"/>
    </row>
    <row r="430">
      <c r="B430" s="68"/>
      <c r="C430" s="68"/>
      <c r="D430" s="68"/>
      <c r="E430" s="76"/>
      <c r="F430" s="68"/>
      <c r="M430" s="68"/>
      <c r="N430" s="68"/>
      <c r="O430" s="68"/>
      <c r="P430" s="68"/>
      <c r="Q430" s="68"/>
      <c r="R430" s="68"/>
    </row>
    <row r="431">
      <c r="B431" s="68"/>
      <c r="C431" s="68"/>
      <c r="D431" s="68"/>
      <c r="E431" s="76"/>
      <c r="F431" s="68"/>
      <c r="M431" s="68"/>
      <c r="N431" s="68"/>
      <c r="O431" s="68"/>
      <c r="P431" s="68"/>
      <c r="Q431" s="68"/>
      <c r="R431" s="68"/>
    </row>
    <row r="432">
      <c r="B432" s="68"/>
      <c r="C432" s="68"/>
      <c r="D432" s="68"/>
      <c r="E432" s="76"/>
      <c r="F432" s="68"/>
      <c r="M432" s="68"/>
      <c r="N432" s="68"/>
      <c r="O432" s="68"/>
      <c r="P432" s="68"/>
      <c r="Q432" s="68"/>
      <c r="R432" s="68"/>
    </row>
    <row r="433">
      <c r="B433" s="68"/>
      <c r="C433" s="68"/>
      <c r="D433" s="68"/>
      <c r="E433" s="68"/>
      <c r="F433" s="68"/>
      <c r="M433" s="68"/>
      <c r="N433" s="68"/>
      <c r="O433" s="68"/>
      <c r="P433" s="68"/>
      <c r="Q433" s="68"/>
      <c r="R433" s="68"/>
    </row>
    <row r="434">
      <c r="B434" s="68"/>
      <c r="C434" s="68"/>
      <c r="D434" s="68"/>
      <c r="E434" s="68"/>
      <c r="F434" s="68"/>
      <c r="M434" s="68"/>
      <c r="N434" s="68"/>
      <c r="O434" s="68"/>
      <c r="P434" s="68"/>
      <c r="Q434" s="68"/>
      <c r="R434" s="68"/>
    </row>
    <row r="435">
      <c r="B435" s="68"/>
      <c r="C435" s="68"/>
      <c r="D435" s="68"/>
      <c r="E435" s="68"/>
      <c r="F435" s="68"/>
      <c r="M435" s="68"/>
      <c r="N435" s="68"/>
      <c r="O435" s="68"/>
      <c r="P435" s="68"/>
      <c r="Q435" s="68"/>
      <c r="R435" s="68"/>
    </row>
    <row r="436">
      <c r="B436" s="68"/>
      <c r="C436" s="68"/>
      <c r="D436" s="68"/>
      <c r="E436" s="68"/>
      <c r="F436" s="68"/>
      <c r="M436" s="68"/>
      <c r="N436" s="68"/>
      <c r="O436" s="68"/>
      <c r="P436" s="68"/>
      <c r="Q436" s="68"/>
      <c r="R436" s="68"/>
    </row>
    <row r="437">
      <c r="B437" s="68"/>
      <c r="C437" s="68"/>
      <c r="D437" s="68"/>
      <c r="E437" s="68"/>
      <c r="F437" s="68"/>
      <c r="M437" s="68"/>
      <c r="N437" s="68"/>
      <c r="O437" s="68"/>
      <c r="P437" s="68"/>
      <c r="Q437" s="68"/>
      <c r="R437" s="68"/>
    </row>
    <row r="438">
      <c r="B438" s="68"/>
      <c r="C438" s="68"/>
      <c r="D438" s="68"/>
      <c r="E438" s="68"/>
      <c r="F438" s="68"/>
      <c r="M438" s="68"/>
      <c r="N438" s="68"/>
      <c r="O438" s="68"/>
      <c r="P438" s="68"/>
      <c r="Q438" s="68"/>
      <c r="R438" s="68"/>
    </row>
    <row r="439">
      <c r="B439" s="68"/>
      <c r="C439" s="68"/>
      <c r="D439" s="68"/>
      <c r="E439" s="68"/>
      <c r="F439" s="68"/>
      <c r="G439" s="68"/>
      <c r="H439" s="75"/>
      <c r="I439" s="68"/>
      <c r="J439" s="68"/>
      <c r="K439" s="68"/>
      <c r="L439" s="68"/>
      <c r="M439" s="68"/>
      <c r="N439" s="68"/>
      <c r="O439" s="68"/>
      <c r="P439" s="68"/>
      <c r="Q439" s="68"/>
      <c r="R439" s="68"/>
    </row>
    <row r="440">
      <c r="B440" s="68"/>
      <c r="C440" s="68"/>
      <c r="D440" s="68"/>
      <c r="E440" s="68"/>
      <c r="F440" s="68"/>
      <c r="G440" s="68"/>
      <c r="H440" s="68"/>
      <c r="I440" s="68"/>
      <c r="J440" s="68"/>
      <c r="K440" s="68"/>
      <c r="L440" s="68"/>
      <c r="M440" s="68"/>
      <c r="N440" s="75"/>
      <c r="O440" s="68"/>
      <c r="P440" s="68"/>
      <c r="Q440" s="68"/>
      <c r="R440" s="68"/>
    </row>
    <row r="441">
      <c r="B441" s="68"/>
      <c r="C441" s="68"/>
      <c r="D441" s="68"/>
      <c r="E441" s="68"/>
      <c r="F441" s="69" t="s">
        <v>100</v>
      </c>
      <c r="I441" s="68"/>
      <c r="J441" s="68"/>
      <c r="K441" s="68"/>
      <c r="L441" s="68"/>
      <c r="M441" s="68"/>
      <c r="N441" s="68"/>
      <c r="O441" s="68"/>
      <c r="P441" s="68"/>
      <c r="Q441" s="68"/>
      <c r="R441" s="68"/>
    </row>
    <row r="442">
      <c r="B442" s="33" t="s">
        <v>2</v>
      </c>
      <c r="C442" s="18"/>
      <c r="D442" s="18"/>
      <c r="E442" s="18"/>
      <c r="F442" s="19"/>
      <c r="G442" s="70"/>
      <c r="H442" s="33" t="s">
        <v>28</v>
      </c>
      <c r="I442" s="18"/>
      <c r="J442" s="18"/>
      <c r="K442" s="18"/>
      <c r="L442" s="19"/>
      <c r="M442" s="70"/>
      <c r="N442" s="33" t="s">
        <v>4</v>
      </c>
      <c r="O442" s="18"/>
      <c r="P442" s="18"/>
      <c r="Q442" s="18"/>
      <c r="R442" s="19"/>
    </row>
    <row r="443">
      <c r="B443" s="71">
        <v>2023.0</v>
      </c>
      <c r="C443" s="72">
        <v>2022.0</v>
      </c>
      <c r="D443" s="72">
        <v>2021.0</v>
      </c>
      <c r="E443" s="72">
        <v>2020.0</v>
      </c>
      <c r="F443" s="72">
        <v>2019.0</v>
      </c>
      <c r="G443" s="73"/>
      <c r="H443" s="72">
        <v>2023.0</v>
      </c>
      <c r="I443" s="72">
        <v>2022.0</v>
      </c>
      <c r="J443" s="72">
        <v>2021.0</v>
      </c>
      <c r="K443" s="72">
        <v>2020.0</v>
      </c>
      <c r="L443" s="72">
        <v>2019.0</v>
      </c>
      <c r="M443" s="73"/>
      <c r="N443" s="72">
        <v>2023.0</v>
      </c>
      <c r="O443" s="72">
        <v>2022.0</v>
      </c>
      <c r="P443" s="72">
        <v>2021.0</v>
      </c>
      <c r="Q443" s="72">
        <v>2020.0</v>
      </c>
      <c r="R443" s="72">
        <v>2019.0</v>
      </c>
    </row>
    <row r="444">
      <c r="B444" s="41">
        <v>0.0</v>
      </c>
      <c r="C444" s="41">
        <v>10061.0</v>
      </c>
      <c r="D444" s="41">
        <v>51673.0</v>
      </c>
      <c r="E444" s="41">
        <v>61500.0</v>
      </c>
      <c r="F444" s="41">
        <v>20850.0</v>
      </c>
      <c r="G444" s="41"/>
      <c r="H444" s="41">
        <v>4918.0</v>
      </c>
      <c r="I444" s="41">
        <v>3874.0</v>
      </c>
      <c r="J444" s="41">
        <v>3225.0</v>
      </c>
      <c r="K444" s="41">
        <v>2852.0</v>
      </c>
      <c r="L444" s="41">
        <v>4509.0</v>
      </c>
      <c r="M444" s="41"/>
      <c r="N444" s="41">
        <v>0.0</v>
      </c>
      <c r="O444" s="41">
        <v>0.0</v>
      </c>
      <c r="P444" s="41">
        <v>0.0</v>
      </c>
      <c r="Q444" s="41">
        <v>0.0</v>
      </c>
      <c r="R444" s="41">
        <v>0.0</v>
      </c>
    </row>
    <row r="445">
      <c r="B445" s="68"/>
      <c r="C445" s="68"/>
      <c r="D445" s="68"/>
      <c r="E445" s="76"/>
      <c r="F445" s="68"/>
      <c r="G445" s="68"/>
      <c r="H445" s="74"/>
      <c r="I445" s="68"/>
      <c r="J445" s="68"/>
      <c r="K445" s="68"/>
      <c r="L445" s="68"/>
      <c r="M445" s="68"/>
      <c r="N445" s="68"/>
      <c r="O445" s="68"/>
      <c r="P445" s="68"/>
      <c r="Q445" s="68"/>
      <c r="R445" s="68"/>
    </row>
    <row r="446">
      <c r="B446" s="68"/>
      <c r="C446" s="68"/>
      <c r="D446" s="68"/>
      <c r="E446" s="76"/>
      <c r="F446" s="68"/>
      <c r="G446" s="80" t="s">
        <v>135</v>
      </c>
      <c r="M446" s="68"/>
      <c r="N446" s="68"/>
      <c r="O446" s="68"/>
      <c r="P446" s="68"/>
      <c r="Q446" s="68"/>
      <c r="R446" s="68"/>
    </row>
    <row r="447">
      <c r="B447" s="68"/>
      <c r="C447" s="68"/>
      <c r="D447" s="68"/>
      <c r="E447" s="76"/>
      <c r="F447" s="68"/>
      <c r="M447" s="68"/>
      <c r="N447" s="68"/>
      <c r="O447" s="68"/>
      <c r="P447" s="68"/>
      <c r="Q447" s="68"/>
      <c r="R447" s="68"/>
    </row>
    <row r="448">
      <c r="B448" s="68"/>
      <c r="C448" s="68"/>
      <c r="D448" s="68"/>
      <c r="E448" s="76"/>
      <c r="F448" s="68"/>
      <c r="M448" s="68"/>
      <c r="N448" s="68"/>
      <c r="O448" s="84"/>
      <c r="P448" s="68"/>
      <c r="Q448" s="68"/>
      <c r="R448" s="68"/>
    </row>
    <row r="449">
      <c r="B449" s="68"/>
      <c r="C449" s="68"/>
      <c r="D449" s="68"/>
      <c r="E449" s="76"/>
      <c r="F449" s="68"/>
      <c r="M449" s="68"/>
      <c r="N449" s="68"/>
      <c r="O449" s="68"/>
      <c r="P449" s="68"/>
      <c r="Q449" s="68"/>
      <c r="R449" s="68"/>
    </row>
    <row r="450">
      <c r="B450" s="68"/>
      <c r="C450" s="68"/>
      <c r="D450" s="68"/>
      <c r="E450" s="68"/>
      <c r="F450" s="68"/>
      <c r="M450" s="68"/>
      <c r="N450" s="68"/>
      <c r="O450" s="68"/>
      <c r="P450" s="68"/>
      <c r="Q450" s="68"/>
      <c r="R450" s="68"/>
    </row>
    <row r="451">
      <c r="B451" s="68"/>
      <c r="C451" s="68"/>
      <c r="D451" s="68"/>
      <c r="E451" s="68"/>
      <c r="F451" s="68"/>
      <c r="M451" s="68"/>
      <c r="N451" s="68"/>
      <c r="O451" s="68"/>
      <c r="P451" s="68"/>
      <c r="Q451" s="68"/>
      <c r="R451" s="68"/>
    </row>
    <row r="452">
      <c r="B452" s="68"/>
      <c r="C452" s="68"/>
      <c r="D452" s="68"/>
      <c r="E452" s="68"/>
      <c r="F452" s="68"/>
      <c r="M452" s="68"/>
      <c r="N452" s="68"/>
      <c r="O452" s="68"/>
      <c r="P452" s="68"/>
      <c r="Q452" s="68"/>
      <c r="R452" s="68"/>
    </row>
    <row r="453">
      <c r="B453" s="68"/>
      <c r="C453" s="68"/>
      <c r="D453" s="68"/>
      <c r="E453" s="68"/>
      <c r="F453" s="68"/>
      <c r="M453" s="68"/>
      <c r="N453" s="68"/>
      <c r="O453" s="68"/>
      <c r="P453" s="68"/>
      <c r="Q453" s="68"/>
      <c r="R453" s="68"/>
    </row>
    <row r="454">
      <c r="B454" s="68"/>
      <c r="C454" s="68"/>
      <c r="D454" s="68"/>
      <c r="E454" s="68"/>
      <c r="F454" s="68"/>
      <c r="M454" s="68"/>
      <c r="N454" s="68"/>
      <c r="O454" s="68"/>
      <c r="P454" s="68"/>
      <c r="Q454" s="68"/>
      <c r="R454" s="68"/>
    </row>
    <row r="455">
      <c r="B455" s="68"/>
      <c r="C455" s="68"/>
      <c r="D455" s="68"/>
      <c r="E455" s="68"/>
      <c r="F455" s="68"/>
      <c r="M455" s="68"/>
      <c r="N455" s="68"/>
      <c r="O455" s="68"/>
      <c r="P455" s="68"/>
      <c r="Q455" s="68"/>
      <c r="R455" s="68"/>
    </row>
    <row r="456">
      <c r="B456" s="68"/>
      <c r="C456" s="68"/>
      <c r="D456" s="68"/>
      <c r="E456" s="68"/>
      <c r="F456" s="68"/>
      <c r="M456" s="68"/>
      <c r="N456" s="68"/>
      <c r="O456" s="68"/>
      <c r="P456" s="68"/>
      <c r="Q456" s="68"/>
      <c r="R456" s="68"/>
    </row>
    <row r="457">
      <c r="B457" s="68"/>
      <c r="C457" s="68"/>
      <c r="D457" s="68"/>
      <c r="E457" s="68"/>
      <c r="F457" s="68"/>
      <c r="M457" s="68"/>
      <c r="N457" s="68"/>
      <c r="O457" s="68"/>
      <c r="P457" s="68"/>
      <c r="Q457" s="68"/>
      <c r="R457" s="68"/>
    </row>
    <row r="458">
      <c r="B458" s="68"/>
      <c r="C458" s="68"/>
      <c r="D458" s="68"/>
      <c r="E458" s="68"/>
      <c r="F458" s="68"/>
      <c r="M458" s="68"/>
      <c r="N458" s="68"/>
      <c r="O458" s="68"/>
      <c r="P458" s="68"/>
      <c r="Q458" s="68"/>
      <c r="R458" s="68"/>
    </row>
    <row r="459">
      <c r="B459" s="75"/>
      <c r="C459" s="68"/>
      <c r="D459" s="68"/>
      <c r="E459" s="68"/>
      <c r="F459" s="68"/>
      <c r="G459" s="68"/>
      <c r="H459" s="75"/>
      <c r="I459" s="68"/>
      <c r="J459" s="68"/>
      <c r="K459" s="68"/>
      <c r="L459" s="68"/>
      <c r="M459" s="68"/>
      <c r="N459" s="68"/>
      <c r="O459" s="68"/>
      <c r="P459" s="68"/>
      <c r="Q459" s="68"/>
      <c r="R459" s="68"/>
    </row>
    <row r="460">
      <c r="B460" s="68"/>
      <c r="C460" s="68"/>
      <c r="D460" s="68"/>
      <c r="E460" s="76"/>
      <c r="F460" s="68"/>
      <c r="G460" s="68"/>
      <c r="H460" s="74"/>
      <c r="I460" s="68"/>
      <c r="J460" s="68"/>
      <c r="K460" s="68"/>
      <c r="L460" s="68"/>
      <c r="M460" s="68"/>
      <c r="N460" s="68"/>
      <c r="O460" s="68"/>
      <c r="P460" s="68"/>
      <c r="Q460" s="68"/>
      <c r="R460" s="68"/>
    </row>
    <row r="461">
      <c r="B461" s="68"/>
      <c r="C461" s="68"/>
      <c r="D461" s="68"/>
      <c r="E461" s="68"/>
      <c r="F461" s="69" t="s">
        <v>136</v>
      </c>
      <c r="I461" s="68"/>
      <c r="J461" s="68"/>
      <c r="K461" s="68"/>
      <c r="L461" s="68"/>
      <c r="M461" s="68"/>
      <c r="N461" s="68"/>
      <c r="O461" s="68"/>
      <c r="P461" s="68"/>
      <c r="Q461" s="68"/>
      <c r="R461" s="68"/>
    </row>
    <row r="462">
      <c r="B462" s="33" t="s">
        <v>2</v>
      </c>
      <c r="C462" s="18"/>
      <c r="D462" s="18"/>
      <c r="E462" s="18"/>
      <c r="F462" s="19"/>
      <c r="G462" s="70"/>
      <c r="H462" s="33" t="s">
        <v>28</v>
      </c>
      <c r="I462" s="18"/>
      <c r="J462" s="18"/>
      <c r="K462" s="18"/>
      <c r="L462" s="19"/>
      <c r="M462" s="70"/>
      <c r="N462" s="33" t="s">
        <v>4</v>
      </c>
      <c r="O462" s="18"/>
      <c r="P462" s="18"/>
      <c r="Q462" s="18"/>
      <c r="R462" s="19"/>
    </row>
    <row r="463">
      <c r="B463" s="71">
        <v>2023.0</v>
      </c>
      <c r="C463" s="72">
        <v>2022.0</v>
      </c>
      <c r="D463" s="72">
        <v>2021.0</v>
      </c>
      <c r="E463" s="72">
        <v>2020.0</v>
      </c>
      <c r="F463" s="72">
        <v>2019.0</v>
      </c>
      <c r="G463" s="73"/>
      <c r="H463" s="72">
        <v>2023.0</v>
      </c>
      <c r="I463" s="72">
        <v>2022.0</v>
      </c>
      <c r="J463" s="72">
        <v>2021.0</v>
      </c>
      <c r="K463" s="72">
        <v>2020.0</v>
      </c>
      <c r="L463" s="72">
        <v>2019.0</v>
      </c>
      <c r="M463" s="73"/>
      <c r="N463" s="72">
        <v>2023.0</v>
      </c>
      <c r="O463" s="72">
        <v>2022.0</v>
      </c>
      <c r="P463" s="72">
        <v>2021.0</v>
      </c>
      <c r="Q463" s="72">
        <v>2020.0</v>
      </c>
      <c r="R463" s="72">
        <v>2019.0</v>
      </c>
    </row>
    <row r="464">
      <c r="B464" s="41">
        <v>150484.0</v>
      </c>
      <c r="C464" s="41">
        <v>154074.0</v>
      </c>
      <c r="D464" s="41">
        <v>165682.0</v>
      </c>
      <c r="E464" s="41">
        <v>160639.0</v>
      </c>
      <c r="F464" s="41">
        <v>105823.0</v>
      </c>
      <c r="G464" s="41"/>
      <c r="H464" s="41">
        <v>59315.0</v>
      </c>
      <c r="I464" s="41">
        <v>51908.0</v>
      </c>
      <c r="J464" s="41">
        <v>56205.0</v>
      </c>
      <c r="K464" s="41">
        <v>53829.0</v>
      </c>
      <c r="L464" s="41">
        <v>50136.0</v>
      </c>
      <c r="M464" s="41"/>
      <c r="N464" s="41">
        <v>156736.0</v>
      </c>
      <c r="O464" s="41">
        <v>152019.0</v>
      </c>
      <c r="P464" s="41">
        <v>169753.0</v>
      </c>
      <c r="Q464" s="41">
        <v>164946.0</v>
      </c>
      <c r="R464" s="41">
        <v>147917.0</v>
      </c>
    </row>
    <row r="465">
      <c r="B465" s="68"/>
      <c r="C465" s="68"/>
      <c r="D465" s="68"/>
      <c r="E465" s="76"/>
      <c r="F465" s="68"/>
      <c r="G465" s="68"/>
      <c r="H465" s="74"/>
      <c r="I465" s="68"/>
      <c r="J465" s="68"/>
      <c r="K465" s="68"/>
      <c r="L465" s="68"/>
      <c r="M465" s="68"/>
      <c r="N465" s="68"/>
      <c r="O465" s="68"/>
      <c r="P465" s="68"/>
      <c r="Q465" s="68"/>
      <c r="R465" s="68"/>
    </row>
    <row r="466">
      <c r="B466" s="68"/>
      <c r="C466" s="68"/>
      <c r="D466" s="68"/>
      <c r="E466" s="76"/>
      <c r="F466" s="68"/>
      <c r="G466" s="80" t="s">
        <v>137</v>
      </c>
      <c r="M466" s="68"/>
      <c r="N466" s="68"/>
      <c r="O466" s="68"/>
      <c r="P466" s="68"/>
      <c r="Q466" s="68"/>
      <c r="R466" s="68"/>
    </row>
    <row r="467">
      <c r="B467" s="68"/>
      <c r="C467" s="68"/>
      <c r="D467" s="68"/>
      <c r="E467" s="68"/>
      <c r="F467" s="68"/>
      <c r="M467" s="68"/>
      <c r="N467" s="68"/>
      <c r="O467" s="68"/>
      <c r="P467" s="68"/>
      <c r="Q467" s="68"/>
      <c r="R467" s="68"/>
    </row>
    <row r="468">
      <c r="B468" s="68"/>
      <c r="C468" s="68"/>
      <c r="D468" s="68"/>
      <c r="E468" s="68"/>
      <c r="F468" s="68"/>
      <c r="M468" s="68"/>
      <c r="N468" s="68"/>
      <c r="O468" s="68"/>
      <c r="P468" s="68"/>
      <c r="Q468" s="68"/>
      <c r="R468" s="68"/>
    </row>
    <row r="469">
      <c r="B469" s="68"/>
      <c r="C469" s="68"/>
      <c r="D469" s="68"/>
      <c r="E469" s="68"/>
      <c r="F469" s="68"/>
      <c r="M469" s="68"/>
      <c r="N469" s="68"/>
      <c r="O469" s="68"/>
      <c r="P469" s="68"/>
      <c r="Q469" s="68"/>
      <c r="R469" s="68"/>
    </row>
    <row r="470">
      <c r="B470" s="68"/>
      <c r="C470" s="68"/>
      <c r="D470" s="68"/>
      <c r="E470" s="68"/>
      <c r="F470" s="68"/>
      <c r="M470" s="68"/>
      <c r="N470" s="68"/>
      <c r="O470" s="68"/>
      <c r="P470" s="68"/>
      <c r="Q470" s="68"/>
      <c r="R470" s="68"/>
    </row>
    <row r="471">
      <c r="B471" s="68"/>
      <c r="C471" s="68"/>
      <c r="D471" s="68"/>
      <c r="E471" s="76"/>
      <c r="F471" s="68"/>
      <c r="M471" s="68"/>
      <c r="N471" s="68"/>
      <c r="O471" s="68"/>
      <c r="P471" s="68"/>
      <c r="Q471" s="68"/>
      <c r="R471" s="68"/>
    </row>
    <row r="472">
      <c r="B472" s="68"/>
      <c r="C472" s="68"/>
      <c r="D472" s="68"/>
      <c r="E472" s="76"/>
      <c r="F472" s="68"/>
      <c r="M472" s="68"/>
      <c r="N472" s="68"/>
      <c r="O472" s="68"/>
      <c r="P472" s="68"/>
      <c r="Q472" s="68"/>
      <c r="R472" s="68"/>
    </row>
    <row r="473">
      <c r="B473" s="68"/>
      <c r="C473" s="68"/>
      <c r="D473" s="68"/>
      <c r="E473" s="76"/>
      <c r="F473" s="68"/>
      <c r="M473" s="68"/>
      <c r="N473" s="68"/>
      <c r="O473" s="68"/>
      <c r="P473" s="68"/>
      <c r="Q473" s="68"/>
      <c r="R473" s="68"/>
    </row>
    <row r="474">
      <c r="B474" s="68"/>
      <c r="C474" s="68"/>
      <c r="D474" s="68"/>
      <c r="E474" s="76"/>
      <c r="F474" s="68"/>
      <c r="M474" s="68"/>
      <c r="N474" s="68"/>
      <c r="O474" s="68"/>
      <c r="P474" s="68"/>
      <c r="Q474" s="68"/>
      <c r="R474" s="68"/>
    </row>
    <row r="475">
      <c r="B475" s="68"/>
      <c r="C475" s="68"/>
      <c r="D475" s="68"/>
      <c r="E475" s="76"/>
      <c r="F475" s="68"/>
      <c r="M475" s="68"/>
      <c r="N475" s="68"/>
      <c r="O475" s="68"/>
      <c r="P475" s="68"/>
      <c r="Q475" s="68"/>
      <c r="R475" s="68"/>
    </row>
    <row r="476">
      <c r="B476" s="68"/>
      <c r="C476" s="68"/>
      <c r="D476" s="68"/>
      <c r="E476" s="68"/>
      <c r="F476" s="68"/>
      <c r="M476" s="68"/>
      <c r="N476" s="68"/>
      <c r="O476" s="68"/>
      <c r="P476" s="68"/>
      <c r="Q476" s="68"/>
      <c r="R476" s="68"/>
    </row>
    <row r="477">
      <c r="B477" s="68"/>
      <c r="C477" s="68"/>
      <c r="D477" s="68"/>
      <c r="E477" s="68"/>
      <c r="F477" s="68"/>
      <c r="M477" s="68"/>
      <c r="N477" s="68"/>
      <c r="O477" s="68"/>
      <c r="P477" s="68"/>
      <c r="Q477" s="68"/>
      <c r="R477" s="68"/>
    </row>
    <row r="478">
      <c r="B478" s="68"/>
      <c r="C478" s="68"/>
      <c r="D478" s="68"/>
      <c r="E478" s="68"/>
      <c r="F478" s="68"/>
      <c r="M478" s="68"/>
      <c r="N478" s="68"/>
      <c r="O478" s="68"/>
      <c r="P478" s="68"/>
      <c r="Q478" s="68"/>
      <c r="R478" s="68"/>
    </row>
    <row r="479">
      <c r="B479" s="68"/>
      <c r="C479" s="68"/>
      <c r="D479" s="68"/>
      <c r="E479" s="68"/>
      <c r="F479" s="68"/>
      <c r="G479" s="68"/>
      <c r="H479" s="68"/>
      <c r="I479" s="68"/>
      <c r="J479" s="68"/>
      <c r="K479" s="68"/>
      <c r="L479" s="68"/>
      <c r="M479" s="68"/>
      <c r="N479" s="75"/>
      <c r="O479" s="68"/>
      <c r="P479" s="68"/>
      <c r="Q479" s="68"/>
      <c r="R479" s="68"/>
    </row>
    <row r="480">
      <c r="B480" s="68"/>
      <c r="C480" s="68"/>
      <c r="D480" s="68"/>
      <c r="E480" s="68"/>
      <c r="F480" s="85" t="s">
        <v>138</v>
      </c>
      <c r="G480" s="53"/>
      <c r="H480" s="53"/>
      <c r="I480" s="68"/>
      <c r="J480" s="68"/>
      <c r="K480" s="68"/>
      <c r="L480" s="68"/>
      <c r="M480" s="68"/>
      <c r="N480" s="68"/>
      <c r="O480" s="68"/>
      <c r="P480" s="68"/>
      <c r="Q480" s="68"/>
      <c r="R480" s="68"/>
    </row>
    <row r="481">
      <c r="B481" s="33" t="s">
        <v>2</v>
      </c>
      <c r="C481" s="18"/>
      <c r="D481" s="18"/>
      <c r="E481" s="18"/>
      <c r="F481" s="19"/>
      <c r="G481" s="73"/>
      <c r="H481" s="33" t="s">
        <v>28</v>
      </c>
      <c r="I481" s="18"/>
      <c r="J481" s="18"/>
      <c r="K481" s="18"/>
      <c r="L481" s="19"/>
      <c r="M481" s="70"/>
      <c r="N481" s="33" t="s">
        <v>4</v>
      </c>
      <c r="O481" s="18"/>
      <c r="P481" s="18"/>
      <c r="Q481" s="18"/>
      <c r="R481" s="19"/>
    </row>
    <row r="482">
      <c r="B482" s="71">
        <v>2023.0</v>
      </c>
      <c r="C482" s="72">
        <v>2022.0</v>
      </c>
      <c r="D482" s="72">
        <v>2021.0</v>
      </c>
      <c r="E482" s="72">
        <v>2020.0</v>
      </c>
      <c r="F482" s="72">
        <v>2019.0</v>
      </c>
      <c r="G482" s="73"/>
      <c r="H482" s="72">
        <v>2023.0</v>
      </c>
      <c r="I482" s="72">
        <v>2022.0</v>
      </c>
      <c r="J482" s="72">
        <v>2021.0</v>
      </c>
      <c r="K482" s="72">
        <v>2020.0</v>
      </c>
      <c r="L482" s="72">
        <v>2019.0</v>
      </c>
      <c r="M482" s="73"/>
      <c r="N482" s="72">
        <v>2023.0</v>
      </c>
      <c r="O482" s="72">
        <v>2022.0</v>
      </c>
      <c r="P482" s="72">
        <v>2021.0</v>
      </c>
      <c r="Q482" s="72">
        <v>2020.0</v>
      </c>
      <c r="R482" s="72">
        <v>2019.0</v>
      </c>
    </row>
    <row r="483">
      <c r="B483" s="41">
        <v>1184665.0</v>
      </c>
      <c r="C483" s="41">
        <v>780976.0</v>
      </c>
      <c r="D483" s="41">
        <v>796563.0</v>
      </c>
      <c r="E483" s="41">
        <v>1419636.0</v>
      </c>
      <c r="F483" s="41">
        <v>604528.0</v>
      </c>
      <c r="G483" s="41"/>
      <c r="H483" s="41">
        <v>351565.0</v>
      </c>
      <c r="I483" s="41">
        <v>366686.0</v>
      </c>
      <c r="J483" s="41">
        <v>499032.0</v>
      </c>
      <c r="K483" s="41">
        <v>393329.0</v>
      </c>
      <c r="L483" s="41">
        <v>216347.0</v>
      </c>
      <c r="M483" s="41"/>
      <c r="N483" s="41">
        <v>1125458.0</v>
      </c>
      <c r="O483" s="41">
        <v>1004612.0</v>
      </c>
      <c r="P483" s="41">
        <v>1071980.0</v>
      </c>
      <c r="Q483" s="41">
        <v>973282.0</v>
      </c>
      <c r="R483" s="41">
        <v>760123.0</v>
      </c>
    </row>
    <row r="484">
      <c r="B484" s="68"/>
      <c r="C484" s="68"/>
      <c r="D484" s="68"/>
      <c r="E484" s="76"/>
      <c r="F484" s="68"/>
      <c r="G484" s="68"/>
      <c r="H484" s="74"/>
      <c r="I484" s="68"/>
      <c r="J484" s="68"/>
      <c r="K484" s="68"/>
      <c r="L484" s="68"/>
      <c r="M484" s="68"/>
      <c r="N484" s="68"/>
      <c r="O484" s="68"/>
      <c r="P484" s="68"/>
      <c r="Q484" s="68"/>
      <c r="R484" s="68"/>
    </row>
    <row r="485">
      <c r="B485" s="68"/>
      <c r="C485" s="68"/>
      <c r="D485" s="68"/>
      <c r="E485" s="68"/>
      <c r="F485" s="68"/>
      <c r="G485" s="80" t="s">
        <v>139</v>
      </c>
      <c r="M485" s="68"/>
      <c r="N485" s="68"/>
      <c r="O485" s="68"/>
      <c r="P485" s="68"/>
      <c r="Q485" s="68"/>
      <c r="R485" s="68"/>
    </row>
    <row r="486">
      <c r="B486" s="68"/>
      <c r="C486" s="68"/>
      <c r="D486" s="68"/>
      <c r="E486" s="68"/>
      <c r="F486" s="68"/>
      <c r="M486" s="68"/>
      <c r="N486" s="68"/>
      <c r="O486" s="68"/>
      <c r="P486" s="68"/>
      <c r="Q486" s="68"/>
      <c r="R486" s="68"/>
    </row>
    <row r="487">
      <c r="B487" s="68"/>
      <c r="C487" s="68"/>
      <c r="D487" s="68"/>
      <c r="E487" s="68"/>
      <c r="F487" s="68"/>
      <c r="M487" s="68"/>
      <c r="N487" s="68"/>
      <c r="O487" s="68"/>
      <c r="P487" s="68"/>
      <c r="Q487" s="68"/>
      <c r="R487" s="68"/>
    </row>
    <row r="488">
      <c r="B488" s="68"/>
      <c r="C488" s="68"/>
      <c r="D488" s="68"/>
      <c r="E488" s="68"/>
      <c r="F488" s="68"/>
      <c r="M488" s="68"/>
      <c r="N488" s="68"/>
      <c r="O488" s="68"/>
      <c r="P488" s="68"/>
      <c r="Q488" s="68"/>
      <c r="R488" s="68"/>
    </row>
    <row r="489">
      <c r="B489" s="68"/>
      <c r="C489" s="68"/>
      <c r="D489" s="68"/>
      <c r="E489" s="76"/>
      <c r="F489" s="68"/>
      <c r="M489" s="68"/>
      <c r="N489" s="68"/>
      <c r="O489" s="68"/>
      <c r="P489" s="68"/>
      <c r="Q489" s="68"/>
      <c r="R489" s="68"/>
    </row>
    <row r="490">
      <c r="B490" s="68"/>
      <c r="C490" s="68"/>
      <c r="D490" s="68"/>
      <c r="E490" s="68"/>
      <c r="F490" s="68"/>
      <c r="M490" s="68"/>
      <c r="N490" s="68"/>
      <c r="O490" s="68"/>
      <c r="P490" s="68"/>
      <c r="Q490" s="68"/>
      <c r="R490" s="68"/>
    </row>
    <row r="491">
      <c r="B491" s="68"/>
      <c r="C491" s="68"/>
      <c r="D491" s="68"/>
      <c r="E491" s="68"/>
      <c r="F491" s="68"/>
      <c r="M491" s="68"/>
      <c r="N491" s="68"/>
      <c r="O491" s="68"/>
      <c r="P491" s="68"/>
      <c r="Q491" s="68"/>
      <c r="R491" s="68"/>
    </row>
    <row r="492">
      <c r="B492" s="68"/>
      <c r="C492" s="68"/>
      <c r="D492" s="68"/>
      <c r="E492" s="68"/>
      <c r="F492" s="68"/>
      <c r="M492" s="68"/>
      <c r="N492" s="68"/>
      <c r="O492" s="68"/>
      <c r="P492" s="68"/>
      <c r="Q492" s="68"/>
      <c r="R492" s="68"/>
    </row>
    <row r="493">
      <c r="B493" s="68"/>
      <c r="C493" s="68"/>
      <c r="D493" s="68"/>
      <c r="E493" s="68"/>
      <c r="F493" s="68"/>
      <c r="M493" s="68"/>
      <c r="N493" s="68"/>
      <c r="O493" s="68"/>
      <c r="P493" s="68"/>
      <c r="Q493" s="68"/>
      <c r="R493" s="68"/>
    </row>
    <row r="494">
      <c r="B494" s="68"/>
      <c r="C494" s="68"/>
      <c r="D494" s="68"/>
      <c r="E494" s="68"/>
      <c r="F494" s="68"/>
      <c r="M494" s="68"/>
      <c r="N494" s="68"/>
      <c r="O494" s="68"/>
      <c r="P494" s="68"/>
      <c r="Q494" s="68"/>
      <c r="R494" s="68"/>
    </row>
    <row r="495">
      <c r="B495" s="68"/>
      <c r="C495" s="68"/>
      <c r="D495" s="68"/>
      <c r="E495" s="68"/>
      <c r="F495" s="68"/>
      <c r="M495" s="68"/>
      <c r="N495" s="68"/>
      <c r="O495" s="68"/>
      <c r="P495" s="68"/>
      <c r="Q495" s="68"/>
      <c r="R495" s="68"/>
    </row>
    <row r="496">
      <c r="B496" s="68"/>
      <c r="C496" s="68"/>
      <c r="D496" s="68"/>
      <c r="E496" s="68"/>
      <c r="F496" s="68"/>
      <c r="M496" s="68"/>
      <c r="N496" s="68"/>
      <c r="O496" s="68"/>
      <c r="P496" s="68"/>
      <c r="Q496" s="68"/>
      <c r="R496" s="68"/>
    </row>
    <row r="497">
      <c r="B497" s="68"/>
      <c r="C497" s="68"/>
      <c r="D497" s="68"/>
      <c r="E497" s="68"/>
      <c r="F497" s="68"/>
      <c r="M497" s="68"/>
      <c r="N497" s="68"/>
      <c r="O497" s="68"/>
      <c r="P497" s="68"/>
      <c r="Q497" s="68"/>
      <c r="R497" s="68"/>
    </row>
    <row r="503">
      <c r="A503" s="86"/>
    </row>
    <row r="504">
      <c r="A504" s="86"/>
    </row>
    <row r="505">
      <c r="A505" s="86"/>
    </row>
    <row r="506">
      <c r="A506" s="86"/>
    </row>
    <row r="507">
      <c r="A507" s="86"/>
    </row>
    <row r="508">
      <c r="A508" s="86"/>
    </row>
    <row r="509">
      <c r="A509" s="86"/>
    </row>
    <row r="510">
      <c r="A510" s="86"/>
    </row>
    <row r="511">
      <c r="A511" s="86"/>
    </row>
    <row r="512">
      <c r="A512" s="86"/>
    </row>
    <row r="513">
      <c r="A513" s="86"/>
    </row>
    <row r="514">
      <c r="A514" s="86"/>
    </row>
    <row r="515">
      <c r="A515" s="86"/>
    </row>
    <row r="516">
      <c r="A516" s="86"/>
    </row>
    <row r="517">
      <c r="A517" s="86"/>
    </row>
    <row r="518">
      <c r="A518" s="86"/>
    </row>
    <row r="519">
      <c r="A519" s="86"/>
    </row>
    <row r="702">
      <c r="B702" s="68"/>
      <c r="C702" s="68"/>
      <c r="D702" s="68"/>
      <c r="E702" s="68"/>
      <c r="F702" s="68"/>
      <c r="G702" s="68"/>
      <c r="H702" s="68"/>
      <c r="I702" s="68"/>
      <c r="J702" s="68"/>
      <c r="K702" s="68"/>
      <c r="L702" s="68"/>
      <c r="M702" s="68"/>
      <c r="N702" s="68"/>
      <c r="O702" s="68"/>
      <c r="P702" s="68"/>
      <c r="Q702" s="68"/>
      <c r="R702" s="68"/>
    </row>
    <row r="703">
      <c r="B703" s="68"/>
      <c r="C703" s="68"/>
      <c r="D703" s="68"/>
      <c r="E703" s="68"/>
      <c r="F703" s="68"/>
      <c r="G703" s="68"/>
      <c r="H703" s="68"/>
      <c r="I703" s="68"/>
      <c r="J703" s="68"/>
      <c r="K703" s="68"/>
      <c r="L703" s="68"/>
      <c r="M703" s="68"/>
      <c r="N703" s="68"/>
      <c r="O703" s="68"/>
      <c r="P703" s="68"/>
      <c r="Q703" s="68"/>
      <c r="R703" s="68"/>
    </row>
    <row r="704">
      <c r="B704" s="68"/>
      <c r="C704" s="68"/>
      <c r="D704" s="68"/>
      <c r="E704" s="68"/>
      <c r="F704" s="68"/>
      <c r="G704" s="68"/>
      <c r="H704" s="68"/>
      <c r="I704" s="68"/>
      <c r="J704" s="68"/>
      <c r="K704" s="68"/>
      <c r="L704" s="68"/>
      <c r="M704" s="68"/>
      <c r="N704" s="68"/>
      <c r="O704" s="68"/>
      <c r="P704" s="68"/>
      <c r="Q704" s="68"/>
      <c r="R704" s="68"/>
    </row>
    <row r="705">
      <c r="B705" s="68"/>
      <c r="C705" s="68"/>
      <c r="D705" s="68"/>
      <c r="E705" s="68"/>
      <c r="F705" s="68"/>
      <c r="G705" s="68"/>
      <c r="H705" s="68"/>
      <c r="I705" s="68"/>
      <c r="J705" s="68"/>
      <c r="K705" s="68"/>
      <c r="L705" s="68"/>
      <c r="M705" s="68"/>
      <c r="N705" s="68"/>
      <c r="O705" s="68"/>
      <c r="P705" s="68"/>
      <c r="Q705" s="68"/>
      <c r="R705" s="68"/>
    </row>
    <row r="706">
      <c r="B706" s="68"/>
      <c r="C706" s="68"/>
      <c r="D706" s="68"/>
      <c r="E706" s="68"/>
      <c r="F706" s="68"/>
      <c r="G706" s="68"/>
      <c r="H706" s="68"/>
      <c r="I706" s="68"/>
      <c r="J706" s="68"/>
      <c r="K706" s="68"/>
      <c r="L706" s="68"/>
      <c r="M706" s="68"/>
      <c r="N706" s="68"/>
      <c r="O706" s="68"/>
      <c r="P706" s="68"/>
      <c r="Q706" s="68"/>
      <c r="R706" s="68"/>
    </row>
    <row r="707">
      <c r="B707" s="68"/>
      <c r="C707" s="68"/>
      <c r="D707" s="68"/>
      <c r="E707" s="68"/>
      <c r="F707" s="68"/>
      <c r="G707" s="68"/>
      <c r="H707" s="68"/>
      <c r="I707" s="68"/>
      <c r="J707" s="68"/>
      <c r="K707" s="68"/>
      <c r="L707" s="68"/>
      <c r="M707" s="68"/>
      <c r="N707" s="68"/>
      <c r="O707" s="68"/>
      <c r="P707" s="68"/>
      <c r="Q707" s="68"/>
      <c r="R707" s="68"/>
    </row>
    <row r="708">
      <c r="B708" s="68"/>
      <c r="C708" s="68"/>
      <c r="D708" s="68"/>
      <c r="E708" s="68"/>
      <c r="F708" s="68"/>
      <c r="G708" s="68"/>
      <c r="H708" s="68"/>
      <c r="I708" s="68"/>
      <c r="J708" s="68"/>
      <c r="K708" s="68"/>
      <c r="L708" s="68"/>
      <c r="M708" s="68"/>
      <c r="N708" s="68"/>
      <c r="O708" s="68"/>
      <c r="P708" s="68"/>
      <c r="Q708" s="68"/>
      <c r="R708" s="68"/>
    </row>
    <row r="709">
      <c r="B709" s="68"/>
      <c r="C709" s="68"/>
      <c r="D709" s="68"/>
      <c r="E709" s="68"/>
      <c r="F709" s="68"/>
      <c r="G709" s="68"/>
      <c r="H709" s="68"/>
      <c r="I709" s="68"/>
      <c r="J709" s="68"/>
      <c r="K709" s="68"/>
      <c r="L709" s="68"/>
      <c r="M709" s="68"/>
      <c r="N709" s="68"/>
      <c r="O709" s="68"/>
      <c r="P709" s="68"/>
      <c r="Q709" s="68"/>
      <c r="R709" s="68"/>
    </row>
    <row r="710">
      <c r="B710" s="68"/>
      <c r="C710" s="68"/>
      <c r="D710" s="68"/>
      <c r="E710" s="68"/>
      <c r="F710" s="68"/>
      <c r="G710" s="68"/>
      <c r="H710" s="68"/>
      <c r="I710" s="68"/>
      <c r="J710" s="68"/>
      <c r="K710" s="68"/>
      <c r="L710" s="68"/>
      <c r="M710" s="68"/>
      <c r="N710" s="68"/>
      <c r="O710" s="68"/>
      <c r="P710" s="68"/>
      <c r="Q710" s="68"/>
      <c r="R710" s="68"/>
    </row>
    <row r="711">
      <c r="B711" s="68"/>
      <c r="C711" s="68"/>
      <c r="D711" s="68"/>
      <c r="E711" s="68"/>
      <c r="F711" s="68"/>
      <c r="G711" s="68"/>
      <c r="H711" s="68"/>
      <c r="I711" s="68"/>
      <c r="J711" s="68"/>
      <c r="K711" s="68"/>
      <c r="L711" s="68"/>
      <c r="M711" s="68"/>
      <c r="N711" s="68"/>
      <c r="O711" s="68"/>
      <c r="P711" s="68"/>
      <c r="Q711" s="68"/>
      <c r="R711" s="68"/>
    </row>
    <row r="712">
      <c r="B712" s="68"/>
      <c r="C712" s="68"/>
      <c r="D712" s="68"/>
      <c r="E712" s="68"/>
      <c r="F712" s="68"/>
      <c r="G712" s="68"/>
      <c r="H712" s="68"/>
      <c r="I712" s="68"/>
      <c r="J712" s="68"/>
      <c r="K712" s="68"/>
      <c r="L712" s="68"/>
      <c r="M712" s="68"/>
      <c r="N712" s="68"/>
      <c r="O712" s="68"/>
      <c r="P712" s="68"/>
      <c r="Q712" s="68"/>
      <c r="R712" s="68"/>
    </row>
    <row r="713">
      <c r="B713" s="68"/>
      <c r="C713" s="68"/>
      <c r="D713" s="68"/>
      <c r="E713" s="68"/>
      <c r="F713" s="68"/>
      <c r="G713" s="68"/>
      <c r="H713" s="68"/>
      <c r="I713" s="68"/>
      <c r="J713" s="68"/>
      <c r="K713" s="68"/>
      <c r="L713" s="68"/>
      <c r="M713" s="68"/>
      <c r="N713" s="68"/>
      <c r="O713" s="68"/>
      <c r="P713" s="68"/>
      <c r="Q713" s="68"/>
      <c r="R713" s="68"/>
    </row>
    <row r="714">
      <c r="B714" s="68"/>
      <c r="C714" s="68"/>
      <c r="D714" s="68"/>
      <c r="E714" s="68"/>
      <c r="F714" s="68"/>
      <c r="G714" s="68"/>
      <c r="H714" s="68"/>
      <c r="I714" s="68"/>
      <c r="J714" s="68"/>
      <c r="K714" s="68"/>
      <c r="L714" s="68"/>
      <c r="M714" s="68"/>
      <c r="N714" s="68"/>
      <c r="O714" s="68"/>
      <c r="P714" s="68"/>
      <c r="Q714" s="68"/>
      <c r="R714" s="68"/>
    </row>
    <row r="715">
      <c r="B715" s="68"/>
      <c r="C715" s="68"/>
      <c r="D715" s="68"/>
      <c r="E715" s="68"/>
      <c r="F715" s="68"/>
      <c r="G715" s="68"/>
      <c r="H715" s="68"/>
      <c r="I715" s="68"/>
      <c r="J715" s="68"/>
      <c r="K715" s="68"/>
      <c r="L715" s="68"/>
      <c r="M715" s="68"/>
      <c r="N715" s="68"/>
      <c r="O715" s="68"/>
      <c r="P715" s="68"/>
      <c r="Q715" s="68"/>
      <c r="R715" s="68"/>
    </row>
    <row r="716">
      <c r="B716" s="68"/>
      <c r="C716" s="68"/>
      <c r="D716" s="68"/>
      <c r="E716" s="68"/>
      <c r="F716" s="68"/>
      <c r="G716" s="68"/>
      <c r="H716" s="68"/>
      <c r="I716" s="68"/>
      <c r="J716" s="68"/>
      <c r="K716" s="68"/>
      <c r="L716" s="68"/>
      <c r="M716" s="68"/>
      <c r="N716" s="68"/>
      <c r="O716" s="68"/>
      <c r="P716" s="68"/>
      <c r="Q716" s="68"/>
      <c r="R716" s="68"/>
    </row>
    <row r="717">
      <c r="B717" s="68"/>
      <c r="C717" s="68"/>
      <c r="D717" s="68"/>
      <c r="E717" s="68"/>
      <c r="F717" s="68"/>
      <c r="G717" s="68"/>
      <c r="H717" s="68"/>
      <c r="I717" s="68"/>
      <c r="J717" s="68"/>
      <c r="K717" s="68"/>
      <c r="L717" s="68"/>
      <c r="M717" s="68"/>
      <c r="N717" s="68"/>
      <c r="O717" s="68"/>
      <c r="P717" s="68"/>
      <c r="Q717" s="68"/>
      <c r="R717" s="68"/>
    </row>
    <row r="718">
      <c r="B718" s="68"/>
      <c r="C718" s="68"/>
      <c r="D718" s="68"/>
      <c r="E718" s="68"/>
      <c r="F718" s="68"/>
      <c r="G718" s="68"/>
      <c r="H718" s="68"/>
      <c r="I718" s="68"/>
      <c r="J718" s="68"/>
      <c r="K718" s="68"/>
      <c r="L718" s="68"/>
      <c r="M718" s="68"/>
      <c r="N718" s="68"/>
      <c r="O718" s="68"/>
      <c r="P718" s="68"/>
      <c r="Q718" s="68"/>
      <c r="R718" s="68"/>
    </row>
    <row r="719">
      <c r="B719" s="68"/>
      <c r="C719" s="68"/>
      <c r="D719" s="68"/>
      <c r="E719" s="68"/>
      <c r="F719" s="68"/>
      <c r="G719" s="68"/>
      <c r="H719" s="68"/>
      <c r="I719" s="68"/>
      <c r="J719" s="68"/>
      <c r="K719" s="68"/>
      <c r="L719" s="68"/>
      <c r="M719" s="68"/>
      <c r="N719" s="68"/>
      <c r="O719" s="68"/>
      <c r="P719" s="68"/>
      <c r="Q719" s="68"/>
      <c r="R719" s="68"/>
    </row>
    <row r="720">
      <c r="B720" s="68"/>
      <c r="C720" s="68"/>
      <c r="D720" s="68"/>
      <c r="E720" s="68"/>
      <c r="F720" s="68"/>
      <c r="G720" s="68"/>
      <c r="H720" s="68"/>
      <c r="I720" s="68"/>
      <c r="J720" s="68"/>
      <c r="K720" s="68"/>
      <c r="L720" s="68"/>
      <c r="M720" s="68"/>
      <c r="N720" s="68"/>
      <c r="O720" s="68"/>
      <c r="P720" s="68"/>
      <c r="Q720" s="68"/>
      <c r="R720" s="68"/>
    </row>
    <row r="721">
      <c r="B721" s="68"/>
      <c r="C721" s="68"/>
      <c r="D721" s="68"/>
      <c r="E721" s="68"/>
      <c r="F721" s="68"/>
      <c r="G721" s="68"/>
      <c r="H721" s="68"/>
      <c r="I721" s="68"/>
      <c r="J721" s="68"/>
      <c r="K721" s="68"/>
      <c r="L721" s="68"/>
      <c r="M721" s="68"/>
      <c r="N721" s="68"/>
      <c r="O721" s="68"/>
      <c r="P721" s="68"/>
      <c r="Q721" s="68"/>
      <c r="R721" s="68"/>
    </row>
  </sheetData>
  <mergeCells count="130">
    <mergeCell ref="C2:E2"/>
    <mergeCell ref="G2:I2"/>
    <mergeCell ref="K2:M2"/>
    <mergeCell ref="B11:B12"/>
    <mergeCell ref="C11:G11"/>
    <mergeCell ref="I11:M11"/>
    <mergeCell ref="O11:S11"/>
    <mergeCell ref="B32:B33"/>
    <mergeCell ref="C32:G33"/>
    <mergeCell ref="I32:M33"/>
    <mergeCell ref="O32:S33"/>
    <mergeCell ref="C35:G35"/>
    <mergeCell ref="I35:M35"/>
    <mergeCell ref="O35:S35"/>
    <mergeCell ref="F53:H53"/>
    <mergeCell ref="B54:F54"/>
    <mergeCell ref="H54:L54"/>
    <mergeCell ref="N54:R54"/>
    <mergeCell ref="G58:L68"/>
    <mergeCell ref="E70:I70"/>
    <mergeCell ref="B71:F71"/>
    <mergeCell ref="H71:L71"/>
    <mergeCell ref="N71:R71"/>
    <mergeCell ref="G76:L86"/>
    <mergeCell ref="F90:H90"/>
    <mergeCell ref="B91:F91"/>
    <mergeCell ref="H91:L91"/>
    <mergeCell ref="N91:R91"/>
    <mergeCell ref="G97:L108"/>
    <mergeCell ref="F110:H110"/>
    <mergeCell ref="B111:F111"/>
    <mergeCell ref="H111:L111"/>
    <mergeCell ref="N111:R111"/>
    <mergeCell ref="G116:L126"/>
    <mergeCell ref="F129:H129"/>
    <mergeCell ref="B130:F130"/>
    <mergeCell ref="H130:L130"/>
    <mergeCell ref="N130:R130"/>
    <mergeCell ref="G134:L146"/>
    <mergeCell ref="F149:H149"/>
    <mergeCell ref="B150:F150"/>
    <mergeCell ref="N150:R150"/>
    <mergeCell ref="H150:L150"/>
    <mergeCell ref="G155:L165"/>
    <mergeCell ref="F168:H168"/>
    <mergeCell ref="B169:F169"/>
    <mergeCell ref="H169:L169"/>
    <mergeCell ref="N169:R169"/>
    <mergeCell ref="G174:L184"/>
    <mergeCell ref="H345:L345"/>
    <mergeCell ref="N345:R345"/>
    <mergeCell ref="G349:L361"/>
    <mergeCell ref="F363:H363"/>
    <mergeCell ref="B364:F364"/>
    <mergeCell ref="H364:L364"/>
    <mergeCell ref="N364:R364"/>
    <mergeCell ref="G368:L380"/>
    <mergeCell ref="B380:C380"/>
    <mergeCell ref="F381:H381"/>
    <mergeCell ref="B382:F382"/>
    <mergeCell ref="H382:L382"/>
    <mergeCell ref="N382:R382"/>
    <mergeCell ref="G387:L399"/>
    <mergeCell ref="F402:H402"/>
    <mergeCell ref="B403:F403"/>
    <mergeCell ref="H403:L403"/>
    <mergeCell ref="N403:R403"/>
    <mergeCell ref="G407:L419"/>
    <mergeCell ref="F421:H421"/>
    <mergeCell ref="B422:F422"/>
    <mergeCell ref="H422:L422"/>
    <mergeCell ref="N422:R422"/>
    <mergeCell ref="G426:L438"/>
    <mergeCell ref="F441:H441"/>
    <mergeCell ref="B442:F442"/>
    <mergeCell ref="H442:L442"/>
    <mergeCell ref="N442:R442"/>
    <mergeCell ref="F188:H188"/>
    <mergeCell ref="B189:F189"/>
    <mergeCell ref="H189:L189"/>
    <mergeCell ref="N189:R189"/>
    <mergeCell ref="G193:L205"/>
    <mergeCell ref="F207:H207"/>
    <mergeCell ref="B208:F208"/>
    <mergeCell ref="H208:L208"/>
    <mergeCell ref="N208:R208"/>
    <mergeCell ref="G212:L224"/>
    <mergeCell ref="F226:H226"/>
    <mergeCell ref="B227:F227"/>
    <mergeCell ref="H227:L227"/>
    <mergeCell ref="N227:R227"/>
    <mergeCell ref="G231:L243"/>
    <mergeCell ref="F246:H246"/>
    <mergeCell ref="B247:F247"/>
    <mergeCell ref="H247:L247"/>
    <mergeCell ref="N247:R247"/>
    <mergeCell ref="G252:L264"/>
    <mergeCell ref="F267:H267"/>
    <mergeCell ref="B268:F268"/>
    <mergeCell ref="H268:L268"/>
    <mergeCell ref="N268:R268"/>
    <mergeCell ref="G272:L284"/>
    <mergeCell ref="F286:H286"/>
    <mergeCell ref="B287:F287"/>
    <mergeCell ref="N287:R287"/>
    <mergeCell ref="H287:L287"/>
    <mergeCell ref="G292:L304"/>
    <mergeCell ref="F305:H305"/>
    <mergeCell ref="B306:F306"/>
    <mergeCell ref="H306:L306"/>
    <mergeCell ref="N306:R306"/>
    <mergeCell ref="G310:L322"/>
    <mergeCell ref="F324:H324"/>
    <mergeCell ref="B325:F325"/>
    <mergeCell ref="H325:L325"/>
    <mergeCell ref="N325:R325"/>
    <mergeCell ref="G329:L341"/>
    <mergeCell ref="F344:H344"/>
    <mergeCell ref="B345:F345"/>
    <mergeCell ref="B481:F481"/>
    <mergeCell ref="H481:L481"/>
    <mergeCell ref="N481:R481"/>
    <mergeCell ref="G485:L497"/>
    <mergeCell ref="G446:L458"/>
    <mergeCell ref="F461:H461"/>
    <mergeCell ref="B462:F462"/>
    <mergeCell ref="H462:L462"/>
    <mergeCell ref="N462:R462"/>
    <mergeCell ref="G466:L478"/>
    <mergeCell ref="F480:H48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38"/>
  </cols>
  <sheetData>
    <row r="1">
      <c r="A1" s="86" t="s">
        <v>140</v>
      </c>
    </row>
    <row r="2">
      <c r="B2" s="87"/>
      <c r="C2" s="88"/>
      <c r="D2" s="89"/>
      <c r="E2" s="89"/>
      <c r="F2" s="89"/>
      <c r="G2" s="90"/>
      <c r="H2" s="88"/>
      <c r="I2" s="89"/>
      <c r="J2" s="89"/>
      <c r="K2" s="89"/>
      <c r="L2" s="90"/>
      <c r="M2" s="88"/>
      <c r="N2" s="89"/>
      <c r="O2" s="89"/>
      <c r="P2" s="89"/>
      <c r="Q2" s="90"/>
    </row>
    <row r="3">
      <c r="B3" s="91"/>
      <c r="C3" s="33" t="s">
        <v>2</v>
      </c>
      <c r="D3" s="18"/>
      <c r="E3" s="18"/>
      <c r="F3" s="18"/>
      <c r="G3" s="19"/>
      <c r="H3" s="33" t="s">
        <v>28</v>
      </c>
      <c r="I3" s="18"/>
      <c r="J3" s="18"/>
      <c r="K3" s="18"/>
      <c r="L3" s="19"/>
      <c r="M3" s="33" t="s">
        <v>4</v>
      </c>
      <c r="N3" s="18"/>
      <c r="O3" s="18"/>
      <c r="P3" s="18"/>
      <c r="Q3" s="19"/>
    </row>
    <row r="4">
      <c r="B4" s="55"/>
      <c r="C4" s="56">
        <v>2023.0</v>
      </c>
      <c r="D4" s="56">
        <v>2022.0</v>
      </c>
      <c r="E4" s="56">
        <v>2021.0</v>
      </c>
      <c r="F4" s="56">
        <v>2020.0</v>
      </c>
      <c r="G4" s="57">
        <v>2019.0</v>
      </c>
      <c r="H4" s="56">
        <v>2023.0</v>
      </c>
      <c r="I4" s="56">
        <v>2022.0</v>
      </c>
      <c r="J4" s="56">
        <v>2021.0</v>
      </c>
      <c r="K4" s="56">
        <v>2020.0</v>
      </c>
      <c r="L4" s="57">
        <v>2019.0</v>
      </c>
      <c r="M4" s="56">
        <v>2023.0</v>
      </c>
      <c r="N4" s="56">
        <v>2022.0</v>
      </c>
      <c r="O4" s="56">
        <v>2021.0</v>
      </c>
      <c r="P4" s="56">
        <v>2020.0</v>
      </c>
      <c r="Q4" s="57">
        <v>2019.0</v>
      </c>
    </row>
    <row r="5">
      <c r="B5" s="92" t="s">
        <v>141</v>
      </c>
      <c r="C5" s="93"/>
      <c r="D5" s="53"/>
      <c r="E5" s="53"/>
      <c r="F5" s="53"/>
      <c r="G5" s="60"/>
      <c r="H5" s="93"/>
      <c r="I5" s="53"/>
      <c r="J5" s="53"/>
      <c r="K5" s="53"/>
      <c r="L5" s="60"/>
      <c r="M5" s="93"/>
      <c r="N5" s="53"/>
      <c r="O5" s="53"/>
      <c r="P5" s="53"/>
      <c r="Q5" s="60"/>
    </row>
    <row r="6">
      <c r="B6" s="94" t="s">
        <v>142</v>
      </c>
      <c r="C6" s="95">
        <v>54667.0</v>
      </c>
      <c r="D6" s="95">
        <v>27774.0</v>
      </c>
      <c r="E6" s="95">
        <v>25075.0</v>
      </c>
      <c r="F6" s="96">
        <v>26173.0</v>
      </c>
      <c r="G6" s="97">
        <v>23554.0</v>
      </c>
      <c r="H6" s="95">
        <v>25628.0</v>
      </c>
      <c r="I6" s="95">
        <v>19718.0</v>
      </c>
      <c r="J6" s="95">
        <v>17313.0</v>
      </c>
      <c r="K6" s="95">
        <v>17421.0</v>
      </c>
      <c r="L6" s="98">
        <v>17516.0</v>
      </c>
      <c r="M6" s="95">
        <v>58025.0</v>
      </c>
      <c r="N6" s="95">
        <v>48554.0</v>
      </c>
      <c r="O6" s="95">
        <v>43295.0</v>
      </c>
      <c r="P6" s="95">
        <v>46764.0</v>
      </c>
      <c r="Q6" s="98">
        <v>40957.0</v>
      </c>
    </row>
    <row r="7">
      <c r="B7" s="94" t="s">
        <v>143</v>
      </c>
      <c r="C7" s="96">
        <v>0.0</v>
      </c>
      <c r="D7" s="96">
        <v>0.0</v>
      </c>
      <c r="E7" s="96">
        <v>0.0</v>
      </c>
      <c r="F7" s="96">
        <v>0.0</v>
      </c>
      <c r="G7" s="97">
        <v>0.0</v>
      </c>
      <c r="H7" s="95">
        <v>0.0</v>
      </c>
      <c r="I7" s="95">
        <v>0.0</v>
      </c>
      <c r="J7" s="95">
        <v>0.0</v>
      </c>
      <c r="K7" s="95">
        <v>0.0</v>
      </c>
      <c r="L7" s="98">
        <v>0.0</v>
      </c>
      <c r="M7" s="98">
        <v>0.0</v>
      </c>
      <c r="N7" s="98">
        <v>0.0</v>
      </c>
      <c r="O7" s="98">
        <v>0.0</v>
      </c>
      <c r="P7" s="98">
        <v>0.0</v>
      </c>
      <c r="Q7" s="98">
        <v>0.0</v>
      </c>
    </row>
    <row r="8">
      <c r="B8" s="94" t="s">
        <v>144</v>
      </c>
      <c r="C8" s="95">
        <v>145197.0</v>
      </c>
      <c r="D8" s="95">
        <v>213166.0</v>
      </c>
      <c r="E8" s="95">
        <v>447675.0</v>
      </c>
      <c r="F8" s="96">
        <v>551174.0</v>
      </c>
      <c r="G8" s="97">
        <v>286729.0</v>
      </c>
      <c r="H8" s="95">
        <v>2959.0</v>
      </c>
      <c r="I8" s="95">
        <v>2276.0</v>
      </c>
      <c r="J8" s="95">
        <v>2113.0</v>
      </c>
      <c r="K8" s="95">
        <v>2160.0</v>
      </c>
      <c r="L8" s="98">
        <v>2388.0</v>
      </c>
      <c r="M8" s="95">
        <v>19155.0</v>
      </c>
      <c r="N8" s="95">
        <v>19556.0</v>
      </c>
      <c r="O8" s="95">
        <v>38694.0</v>
      </c>
      <c r="P8" s="95">
        <v>53265.0</v>
      </c>
      <c r="Q8" s="98">
        <v>27140.0</v>
      </c>
    </row>
    <row r="9">
      <c r="B9" s="94" t="s">
        <v>145</v>
      </c>
      <c r="C9" s="99">
        <f t="shared" ref="C9:Q9" si="1">SUM(C6:C8)</f>
        <v>199864</v>
      </c>
      <c r="D9" s="99">
        <f t="shared" si="1"/>
        <v>240940</v>
      </c>
      <c r="E9" s="99">
        <f t="shared" si="1"/>
        <v>472750</v>
      </c>
      <c r="F9" s="99">
        <f t="shared" si="1"/>
        <v>577347</v>
      </c>
      <c r="G9" s="99">
        <f t="shared" si="1"/>
        <v>310283</v>
      </c>
      <c r="H9" s="99">
        <f t="shared" si="1"/>
        <v>28587</v>
      </c>
      <c r="I9" s="99">
        <f t="shared" si="1"/>
        <v>21994</v>
      </c>
      <c r="J9" s="99">
        <f t="shared" si="1"/>
        <v>19426</v>
      </c>
      <c r="K9" s="99">
        <f t="shared" si="1"/>
        <v>19581</v>
      </c>
      <c r="L9" s="99">
        <f t="shared" si="1"/>
        <v>19904</v>
      </c>
      <c r="M9" s="99">
        <f t="shared" si="1"/>
        <v>77180</v>
      </c>
      <c r="N9" s="99">
        <f t="shared" si="1"/>
        <v>68110</v>
      </c>
      <c r="O9" s="99">
        <f t="shared" si="1"/>
        <v>81989</v>
      </c>
      <c r="P9" s="99">
        <f t="shared" si="1"/>
        <v>100029</v>
      </c>
      <c r="Q9" s="99">
        <f t="shared" si="1"/>
        <v>68097</v>
      </c>
    </row>
    <row r="10">
      <c r="B10" s="92" t="s">
        <v>146</v>
      </c>
      <c r="C10" s="93"/>
      <c r="D10" s="53"/>
      <c r="E10" s="53"/>
      <c r="F10" s="53"/>
      <c r="G10" s="60"/>
      <c r="H10" s="93"/>
      <c r="I10" s="53"/>
      <c r="J10" s="53"/>
      <c r="K10" s="53"/>
      <c r="L10" s="60"/>
      <c r="M10" s="93"/>
      <c r="N10" s="53"/>
      <c r="O10" s="53"/>
      <c r="P10" s="53"/>
      <c r="Q10" s="60"/>
    </row>
    <row r="11">
      <c r="B11" s="94" t="s">
        <v>147</v>
      </c>
      <c r="C11" s="95">
        <v>27820.0</v>
      </c>
      <c r="D11" s="95">
        <v>7949.0</v>
      </c>
      <c r="E11" s="95">
        <v>9635.0</v>
      </c>
      <c r="F11" s="96">
        <v>14129.0</v>
      </c>
      <c r="G11" s="97">
        <v>10735.0</v>
      </c>
      <c r="H11" s="95">
        <v>4108.0</v>
      </c>
      <c r="I11" s="95">
        <v>1166.0</v>
      </c>
      <c r="J11" s="95">
        <v>1385.0</v>
      </c>
      <c r="K11" s="95">
        <v>1914.0</v>
      </c>
      <c r="L11" s="98">
        <v>1611.0</v>
      </c>
      <c r="M11" s="95">
        <v>10130.0</v>
      </c>
      <c r="N11" s="95">
        <v>2244.0</v>
      </c>
      <c r="O11" s="95">
        <v>3244.0</v>
      </c>
      <c r="P11" s="95">
        <v>4447.0</v>
      </c>
      <c r="Q11" s="98">
        <v>5507.0</v>
      </c>
    </row>
    <row r="12">
      <c r="B12" s="94" t="s">
        <v>148</v>
      </c>
      <c r="C12" s="95">
        <v>170427.0</v>
      </c>
      <c r="D12" s="95">
        <v>233363.0</v>
      </c>
      <c r="E12" s="95">
        <v>396736.0</v>
      </c>
      <c r="F12" s="96">
        <v>408156.0</v>
      </c>
      <c r="G12" s="97">
        <v>238096.0</v>
      </c>
      <c r="H12" s="95">
        <v>13153.0</v>
      </c>
      <c r="I12" s="95">
        <v>11794.0</v>
      </c>
      <c r="J12" s="95">
        <v>12107.0</v>
      </c>
      <c r="K12" s="95">
        <v>11913.0</v>
      </c>
      <c r="L12" s="98">
        <v>10317.0</v>
      </c>
      <c r="M12" s="95">
        <v>65019.0</v>
      </c>
      <c r="N12" s="95">
        <v>64291.0</v>
      </c>
      <c r="O12" s="95">
        <v>70904.0</v>
      </c>
      <c r="P12" s="95">
        <v>71404.0</v>
      </c>
      <c r="Q12" s="98">
        <v>56422.0</v>
      </c>
    </row>
    <row r="13">
      <c r="B13" s="100" t="s">
        <v>149</v>
      </c>
      <c r="C13" s="95">
        <v>109286.0</v>
      </c>
      <c r="D13" s="95">
        <v>146278.0</v>
      </c>
      <c r="E13" s="95">
        <v>268227.0</v>
      </c>
      <c r="F13" s="96">
        <v>300641.0</v>
      </c>
      <c r="G13" s="97">
        <v>161281.0</v>
      </c>
      <c r="H13" s="95">
        <v>8704.0</v>
      </c>
      <c r="I13" s="95">
        <v>7748.0</v>
      </c>
      <c r="J13" s="95">
        <v>6996.0</v>
      </c>
      <c r="K13" s="95">
        <v>7598.0</v>
      </c>
      <c r="L13" s="95">
        <v>6767.0</v>
      </c>
      <c r="M13" s="95">
        <v>40868.0</v>
      </c>
      <c r="N13" s="95">
        <v>42079.0</v>
      </c>
      <c r="O13" s="95">
        <v>48221.0</v>
      </c>
      <c r="P13" s="95">
        <v>49504.0</v>
      </c>
      <c r="Q13" s="98">
        <v>37382.0</v>
      </c>
    </row>
    <row r="14">
      <c r="B14" s="100" t="s">
        <v>150</v>
      </c>
      <c r="C14" s="95">
        <v>7460.0</v>
      </c>
      <c r="D14" s="95">
        <v>8265.0</v>
      </c>
      <c r="E14" s="95">
        <v>7520.0</v>
      </c>
      <c r="F14" s="96">
        <v>6465.0</v>
      </c>
      <c r="G14" s="97">
        <v>5597.0</v>
      </c>
      <c r="H14" s="95">
        <v>1113.0</v>
      </c>
      <c r="I14" s="95">
        <v>1109.0</v>
      </c>
      <c r="J14" s="95">
        <v>1083.0</v>
      </c>
      <c r="K14" s="95">
        <v>905.0</v>
      </c>
      <c r="L14" s="98">
        <v>996.0</v>
      </c>
      <c r="M14" s="95">
        <v>7920.0</v>
      </c>
      <c r="N14" s="95">
        <v>8096.0</v>
      </c>
      <c r="O14" s="95">
        <v>7474.0</v>
      </c>
      <c r="P14" s="95">
        <v>7120.0</v>
      </c>
      <c r="Q14" s="98">
        <v>6216.0</v>
      </c>
    </row>
    <row r="15">
      <c r="B15" s="101" t="s">
        <v>151</v>
      </c>
      <c r="C15" s="96">
        <v>6359.0</v>
      </c>
      <c r="D15" s="96">
        <v>865.0</v>
      </c>
      <c r="E15" s="96">
        <v>-9850.0</v>
      </c>
      <c r="F15" s="96">
        <v>1660.0</v>
      </c>
      <c r="G15" s="97">
        <v>-2042.0</v>
      </c>
      <c r="H15" s="95">
        <v>260.0</v>
      </c>
      <c r="I15" s="95">
        <v>0.0</v>
      </c>
      <c r="J15" s="95">
        <v>-500.0</v>
      </c>
      <c r="K15" s="95">
        <v>675.0</v>
      </c>
      <c r="L15" s="98">
        <v>200.0</v>
      </c>
      <c r="M15" s="95">
        <v>649.0</v>
      </c>
      <c r="N15" s="95">
        <v>-396.0</v>
      </c>
      <c r="O15" s="95">
        <v>0.0</v>
      </c>
      <c r="P15" s="95">
        <v>5000.0</v>
      </c>
      <c r="Q15" s="98">
        <v>56.0</v>
      </c>
    </row>
    <row r="16">
      <c r="B16" s="94" t="s">
        <v>152</v>
      </c>
      <c r="C16" s="102">
        <v>-1165.0</v>
      </c>
      <c r="D16" s="96">
        <v>-304.0</v>
      </c>
      <c r="E16" s="96">
        <v>19350.0</v>
      </c>
      <c r="F16" s="96">
        <v>37062.0</v>
      </c>
      <c r="G16" s="97">
        <v>16294.0</v>
      </c>
      <c r="H16" s="95">
        <v>0.0</v>
      </c>
      <c r="I16" s="95">
        <v>0.0</v>
      </c>
      <c r="J16" s="95">
        <v>0.0</v>
      </c>
      <c r="K16" s="95">
        <v>0.0</v>
      </c>
      <c r="L16" s="98">
        <v>0.0</v>
      </c>
      <c r="M16" s="95">
        <v>330.0</v>
      </c>
      <c r="N16" s="95">
        <v>-4.0</v>
      </c>
      <c r="O16" s="95">
        <v>1591.0</v>
      </c>
      <c r="P16" s="95">
        <v>4414.0</v>
      </c>
      <c r="Q16" s="98">
        <v>1420.0</v>
      </c>
    </row>
    <row r="17">
      <c r="B17" s="103" t="s">
        <v>153</v>
      </c>
      <c r="C17" s="104">
        <f t="shared" ref="C17:G17" si="2">SUM(C11+C12+C15+C16)</f>
        <v>203441</v>
      </c>
      <c r="D17" s="104">
        <f t="shared" si="2"/>
        <v>241873</v>
      </c>
      <c r="E17" s="104">
        <f t="shared" si="2"/>
        <v>415871</v>
      </c>
      <c r="F17" s="104">
        <f t="shared" si="2"/>
        <v>461007</v>
      </c>
      <c r="G17" s="104">
        <f t="shared" si="2"/>
        <v>263083</v>
      </c>
      <c r="H17" s="104">
        <f t="shared" ref="H17:Q17" si="3">H11+H12+H15+H16</f>
        <v>17521</v>
      </c>
      <c r="I17" s="104">
        <f t="shared" si="3"/>
        <v>12960</v>
      </c>
      <c r="J17" s="104">
        <f t="shared" si="3"/>
        <v>12992</v>
      </c>
      <c r="K17" s="104">
        <f t="shared" si="3"/>
        <v>14502</v>
      </c>
      <c r="L17" s="104">
        <f t="shared" si="3"/>
        <v>12128</v>
      </c>
      <c r="M17" s="104">
        <f t="shared" si="3"/>
        <v>76128</v>
      </c>
      <c r="N17" s="104">
        <f t="shared" si="3"/>
        <v>66135</v>
      </c>
      <c r="O17" s="104">
        <f t="shared" si="3"/>
        <v>75739</v>
      </c>
      <c r="P17" s="104">
        <f t="shared" si="3"/>
        <v>85265</v>
      </c>
      <c r="Q17" s="104">
        <f t="shared" si="3"/>
        <v>63405</v>
      </c>
    </row>
    <row r="18">
      <c r="B18" s="105" t="s">
        <v>154</v>
      </c>
      <c r="C18" s="106">
        <f t="shared" ref="C18:L18" si="4">C9-C17</f>
        <v>-3577</v>
      </c>
      <c r="D18" s="106">
        <f t="shared" si="4"/>
        <v>-933</v>
      </c>
      <c r="E18" s="106">
        <f t="shared" si="4"/>
        <v>56879</v>
      </c>
      <c r="F18" s="106">
        <f t="shared" si="4"/>
        <v>116340</v>
      </c>
      <c r="G18" s="106">
        <f t="shared" si="4"/>
        <v>47200</v>
      </c>
      <c r="H18" s="106">
        <f t="shared" si="4"/>
        <v>11066</v>
      </c>
      <c r="I18" s="106">
        <f t="shared" si="4"/>
        <v>9034</v>
      </c>
      <c r="J18" s="106">
        <f t="shared" si="4"/>
        <v>6434</v>
      </c>
      <c r="K18" s="106">
        <f t="shared" si="4"/>
        <v>5079</v>
      </c>
      <c r="L18" s="106">
        <f t="shared" si="4"/>
        <v>7776</v>
      </c>
      <c r="M18" s="107">
        <v>1118.0</v>
      </c>
      <c r="N18" s="107">
        <v>2110.0</v>
      </c>
      <c r="O18" s="107">
        <v>6250.0</v>
      </c>
      <c r="P18" s="107">
        <v>15981.0</v>
      </c>
      <c r="Q18" s="107">
        <v>5009.0</v>
      </c>
    </row>
    <row r="19">
      <c r="B19" s="108"/>
      <c r="C19" s="109"/>
      <c r="D19" s="109"/>
      <c r="E19" s="109"/>
    </row>
    <row r="20">
      <c r="C20" s="109"/>
      <c r="D20" s="109"/>
      <c r="E20" s="109"/>
    </row>
    <row r="21">
      <c r="C21" s="109"/>
    </row>
    <row r="26">
      <c r="B26" s="81" t="s">
        <v>155</v>
      </c>
      <c r="C26" s="68"/>
      <c r="D26" s="68"/>
      <c r="E26" s="68"/>
      <c r="F26" s="68"/>
      <c r="G26" s="68"/>
      <c r="H26" s="68"/>
      <c r="I26" s="68"/>
      <c r="J26" s="68"/>
      <c r="K26" s="68"/>
      <c r="L26" s="68"/>
      <c r="M26" s="68"/>
      <c r="N26" s="68"/>
      <c r="O26" s="68"/>
      <c r="P26" s="68"/>
      <c r="Q26" s="68"/>
      <c r="R26" s="68"/>
    </row>
    <row r="27">
      <c r="B27" s="68"/>
      <c r="C27" s="68"/>
      <c r="D27" s="68"/>
      <c r="E27" s="68"/>
      <c r="F27" s="85" t="s">
        <v>156</v>
      </c>
      <c r="G27" s="53"/>
      <c r="H27" s="53"/>
      <c r="I27" s="68"/>
      <c r="J27" s="68"/>
      <c r="K27" s="68"/>
      <c r="L27" s="68"/>
      <c r="M27" s="68"/>
      <c r="N27" s="68"/>
      <c r="O27" s="68"/>
      <c r="P27" s="68"/>
      <c r="Q27" s="68"/>
      <c r="R27" s="68"/>
    </row>
    <row r="28">
      <c r="B28" s="33" t="s">
        <v>2</v>
      </c>
      <c r="C28" s="18"/>
      <c r="D28" s="18"/>
      <c r="E28" s="18"/>
      <c r="F28" s="19"/>
      <c r="G28" s="70"/>
      <c r="H28" s="33" t="s">
        <v>28</v>
      </c>
      <c r="I28" s="18"/>
      <c r="J28" s="18"/>
      <c r="K28" s="18"/>
      <c r="L28" s="19"/>
      <c r="M28" s="70"/>
      <c r="N28" s="33" t="s">
        <v>4</v>
      </c>
      <c r="O28" s="18"/>
      <c r="P28" s="18"/>
      <c r="Q28" s="18"/>
      <c r="R28" s="19"/>
    </row>
    <row r="29">
      <c r="B29" s="71">
        <v>2023.0</v>
      </c>
      <c r="C29" s="72">
        <v>2022.0</v>
      </c>
      <c r="D29" s="72">
        <v>2021.0</v>
      </c>
      <c r="E29" s="72">
        <v>2020.0</v>
      </c>
      <c r="F29" s="72">
        <v>2019.0</v>
      </c>
      <c r="G29" s="73"/>
      <c r="H29" s="72">
        <v>2023.0</v>
      </c>
      <c r="I29" s="72">
        <v>2022.0</v>
      </c>
      <c r="J29" s="72">
        <v>2021.0</v>
      </c>
      <c r="K29" s="72">
        <v>2020.0</v>
      </c>
      <c r="L29" s="72">
        <v>2019.0</v>
      </c>
      <c r="M29" s="73"/>
      <c r="N29" s="72">
        <v>2023.0</v>
      </c>
      <c r="O29" s="72">
        <v>2022.0</v>
      </c>
      <c r="P29" s="72">
        <v>2021.0</v>
      </c>
      <c r="Q29" s="72">
        <v>2020.0</v>
      </c>
      <c r="R29" s="72">
        <v>2019.0</v>
      </c>
    </row>
    <row r="30">
      <c r="B30" s="41">
        <v>54667.0</v>
      </c>
      <c r="C30" s="41">
        <v>27774.0</v>
      </c>
      <c r="D30" s="41">
        <v>25075.0</v>
      </c>
      <c r="E30" s="41">
        <v>26173.0</v>
      </c>
      <c r="F30" s="41">
        <v>23554.0</v>
      </c>
      <c r="G30" s="41"/>
      <c r="H30" s="41">
        <v>25628.0</v>
      </c>
      <c r="I30" s="41">
        <v>19718.0</v>
      </c>
      <c r="J30" s="41">
        <v>17313.0</v>
      </c>
      <c r="K30" s="41">
        <v>17421.0</v>
      </c>
      <c r="L30" s="41">
        <v>17516.0</v>
      </c>
      <c r="M30" s="41"/>
      <c r="N30" s="41">
        <v>58025.0</v>
      </c>
      <c r="O30" s="41">
        <v>48554.0</v>
      </c>
      <c r="P30" s="41">
        <v>43295.0</v>
      </c>
      <c r="Q30" s="41">
        <v>46764.0</v>
      </c>
      <c r="R30" s="41">
        <v>40957.0</v>
      </c>
    </row>
    <row r="31">
      <c r="B31" s="86"/>
      <c r="C31" s="86"/>
      <c r="D31" s="86"/>
      <c r="E31" s="86"/>
      <c r="F31" s="86"/>
      <c r="G31" s="68"/>
      <c r="H31" s="74"/>
      <c r="I31" s="68"/>
      <c r="J31" s="68"/>
      <c r="K31" s="68"/>
      <c r="L31" s="68"/>
      <c r="M31" s="68"/>
      <c r="N31" s="68"/>
      <c r="O31" s="68"/>
      <c r="P31" s="68"/>
      <c r="Q31" s="68"/>
      <c r="R31" s="68"/>
    </row>
    <row r="32">
      <c r="B32" s="86"/>
      <c r="C32" s="86"/>
      <c r="D32" s="86"/>
      <c r="E32" s="86"/>
      <c r="F32" s="86"/>
      <c r="M32" s="68"/>
      <c r="N32" s="68"/>
      <c r="O32" s="68"/>
      <c r="P32" s="68"/>
      <c r="Q32" s="68"/>
      <c r="R32" s="68"/>
    </row>
    <row r="33">
      <c r="B33" s="86"/>
      <c r="C33" s="86"/>
      <c r="D33" s="86"/>
      <c r="E33" s="86"/>
      <c r="F33" s="86"/>
      <c r="G33" s="110"/>
      <c r="H33" s="86"/>
      <c r="I33" s="111" t="s">
        <v>157</v>
      </c>
      <c r="N33" s="68"/>
      <c r="O33" s="68"/>
      <c r="P33" s="68"/>
      <c r="Q33" s="68"/>
      <c r="R33" s="68"/>
    </row>
    <row r="34">
      <c r="B34" s="86"/>
      <c r="C34" s="86"/>
      <c r="D34" s="86"/>
      <c r="E34" s="86"/>
      <c r="F34" s="86"/>
      <c r="G34" s="110"/>
      <c r="H34" s="86"/>
      <c r="N34" s="68"/>
      <c r="O34" s="68"/>
      <c r="P34" s="68"/>
      <c r="Q34" s="68"/>
      <c r="R34" s="68"/>
    </row>
    <row r="35">
      <c r="B35" s="86"/>
      <c r="C35" s="86"/>
      <c r="D35" s="86"/>
      <c r="E35" s="86"/>
      <c r="F35" s="86"/>
      <c r="G35" s="110"/>
      <c r="H35" s="86"/>
      <c r="N35" s="68"/>
      <c r="O35" s="68"/>
      <c r="P35" s="68"/>
      <c r="Q35" s="68"/>
      <c r="R35" s="68"/>
    </row>
    <row r="36">
      <c r="B36" s="86"/>
      <c r="C36" s="86"/>
      <c r="D36" s="86"/>
      <c r="E36" s="86"/>
      <c r="F36" s="86"/>
      <c r="G36" s="112"/>
      <c r="N36" s="68"/>
      <c r="O36" s="68"/>
      <c r="P36" s="68"/>
      <c r="Q36" s="68"/>
      <c r="R36" s="68"/>
    </row>
    <row r="37">
      <c r="B37" s="86"/>
      <c r="C37" s="86"/>
      <c r="D37" s="86"/>
      <c r="E37" s="86"/>
      <c r="F37" s="86"/>
      <c r="G37" s="112"/>
      <c r="N37" s="68"/>
      <c r="O37" s="68"/>
      <c r="P37" s="68"/>
      <c r="Q37" s="68"/>
      <c r="R37" s="68"/>
    </row>
    <row r="38">
      <c r="B38" s="86"/>
      <c r="C38" s="86"/>
      <c r="D38" s="86"/>
      <c r="E38" s="86"/>
      <c r="F38" s="86"/>
      <c r="G38" s="110"/>
      <c r="H38" s="86"/>
      <c r="N38" s="68"/>
      <c r="O38" s="68"/>
      <c r="P38" s="68"/>
      <c r="Q38" s="68"/>
      <c r="R38" s="68"/>
    </row>
    <row r="39">
      <c r="B39" s="86"/>
      <c r="C39" s="86"/>
      <c r="D39" s="86"/>
      <c r="E39" s="86"/>
      <c r="F39" s="86"/>
      <c r="G39" s="110"/>
      <c r="H39" s="86"/>
      <c r="N39" s="68"/>
      <c r="O39" s="68"/>
      <c r="P39" s="68"/>
      <c r="Q39" s="68"/>
      <c r="R39" s="68"/>
    </row>
    <row r="40">
      <c r="B40" s="86"/>
      <c r="C40" s="86"/>
      <c r="D40" s="86"/>
      <c r="E40" s="86"/>
      <c r="F40" s="86"/>
      <c r="G40" s="110"/>
      <c r="H40" s="86"/>
      <c r="N40" s="68"/>
      <c r="O40" s="68"/>
      <c r="P40" s="68"/>
      <c r="Q40" s="68"/>
      <c r="R40" s="68"/>
    </row>
    <row r="41">
      <c r="B41" s="86"/>
      <c r="C41" s="86"/>
      <c r="D41" s="86"/>
      <c r="E41" s="86"/>
      <c r="F41" s="86"/>
      <c r="G41" s="110"/>
      <c r="H41" s="86"/>
      <c r="N41" s="68"/>
      <c r="O41" s="68"/>
      <c r="P41" s="68"/>
      <c r="Q41" s="68"/>
      <c r="R41" s="68"/>
    </row>
    <row r="42">
      <c r="B42" s="86"/>
      <c r="C42" s="86"/>
      <c r="D42" s="86"/>
      <c r="E42" s="86"/>
      <c r="F42" s="86"/>
      <c r="G42" s="110"/>
      <c r="H42" s="86"/>
      <c r="N42" s="68"/>
      <c r="O42" s="68"/>
      <c r="P42" s="68"/>
      <c r="Q42" s="68"/>
      <c r="R42" s="68"/>
    </row>
    <row r="43">
      <c r="B43" s="86"/>
      <c r="C43" s="86"/>
      <c r="D43" s="86"/>
      <c r="E43" s="86"/>
      <c r="F43" s="86"/>
      <c r="G43" s="110"/>
      <c r="H43" s="86"/>
      <c r="I43" s="86"/>
      <c r="J43" s="86"/>
      <c r="K43" s="86"/>
      <c r="L43" s="86"/>
      <c r="M43" s="68"/>
      <c r="N43" s="68"/>
      <c r="O43" s="68"/>
      <c r="P43" s="68"/>
      <c r="Q43" s="68"/>
      <c r="R43" s="68"/>
    </row>
    <row r="44">
      <c r="B44" s="86"/>
      <c r="C44" s="86"/>
      <c r="D44" s="86"/>
      <c r="E44" s="86"/>
      <c r="F44" s="86"/>
      <c r="G44" s="112"/>
      <c r="M44" s="68"/>
      <c r="N44" s="68"/>
      <c r="O44" s="68"/>
      <c r="P44" s="68"/>
      <c r="Q44" s="68"/>
      <c r="R44" s="68"/>
    </row>
    <row r="45">
      <c r="B45" s="86"/>
      <c r="C45" s="86"/>
      <c r="D45" s="86"/>
      <c r="E45" s="86"/>
      <c r="F45" s="86"/>
      <c r="G45" s="112"/>
      <c r="M45" s="75"/>
      <c r="N45" s="68"/>
      <c r="O45" s="68"/>
      <c r="P45" s="68"/>
      <c r="Q45" s="68"/>
      <c r="R45" s="68"/>
    </row>
    <row r="46">
      <c r="B46" s="86"/>
      <c r="C46" s="86"/>
      <c r="D46" s="86"/>
      <c r="E46" s="86"/>
      <c r="F46" s="86"/>
      <c r="G46" s="68"/>
      <c r="H46" s="68"/>
      <c r="I46" s="68"/>
      <c r="J46" s="68"/>
      <c r="K46" s="68"/>
      <c r="L46" s="68"/>
      <c r="M46" s="68"/>
      <c r="N46" s="68"/>
      <c r="O46" s="68"/>
      <c r="P46" s="68"/>
      <c r="Q46" s="68"/>
      <c r="R46" s="68"/>
    </row>
    <row r="47">
      <c r="B47" s="86"/>
      <c r="C47" s="86"/>
      <c r="D47" s="86"/>
      <c r="E47" s="86"/>
      <c r="F47" s="85" t="s">
        <v>143</v>
      </c>
      <c r="G47" s="53"/>
      <c r="H47" s="53"/>
      <c r="I47" s="68"/>
      <c r="J47" s="68"/>
      <c r="K47" s="68"/>
      <c r="L47" s="68"/>
      <c r="M47" s="68"/>
      <c r="N47" s="68"/>
      <c r="O47" s="68"/>
      <c r="P47" s="68"/>
      <c r="Q47" s="68"/>
      <c r="R47" s="68"/>
    </row>
    <row r="48">
      <c r="B48" s="33" t="s">
        <v>2</v>
      </c>
      <c r="C48" s="18"/>
      <c r="D48" s="18"/>
      <c r="E48" s="18"/>
      <c r="F48" s="19"/>
      <c r="G48" s="70"/>
      <c r="H48" s="33" t="s">
        <v>28</v>
      </c>
      <c r="I48" s="18"/>
      <c r="J48" s="18"/>
      <c r="K48" s="18"/>
      <c r="L48" s="19"/>
      <c r="M48" s="70"/>
      <c r="N48" s="33" t="s">
        <v>4</v>
      </c>
      <c r="O48" s="18"/>
      <c r="P48" s="18"/>
      <c r="Q48" s="18"/>
      <c r="R48" s="19"/>
    </row>
    <row r="49">
      <c r="B49" s="71">
        <v>2023.0</v>
      </c>
      <c r="C49" s="72">
        <v>2022.0</v>
      </c>
      <c r="D49" s="72">
        <v>2021.0</v>
      </c>
      <c r="E49" s="72">
        <v>2020.0</v>
      </c>
      <c r="F49" s="72">
        <v>2019.0</v>
      </c>
      <c r="G49" s="73"/>
      <c r="H49" s="72">
        <v>2023.0</v>
      </c>
      <c r="I49" s="72">
        <v>2022.0</v>
      </c>
      <c r="J49" s="72">
        <v>2021.0</v>
      </c>
      <c r="K49" s="72">
        <v>2020.0</v>
      </c>
      <c r="L49" s="72">
        <v>2019.0</v>
      </c>
      <c r="M49" s="73"/>
      <c r="N49" s="72">
        <v>2023.0</v>
      </c>
      <c r="O49" s="72">
        <v>2022.0</v>
      </c>
      <c r="P49" s="72">
        <v>2021.0</v>
      </c>
      <c r="Q49" s="72">
        <v>2020.0</v>
      </c>
      <c r="R49" s="72">
        <v>2019.0</v>
      </c>
    </row>
    <row r="50">
      <c r="B50" s="41">
        <v>0.0</v>
      </c>
      <c r="C50" s="41">
        <v>0.0</v>
      </c>
      <c r="D50" s="41">
        <v>0.0</v>
      </c>
      <c r="E50" s="41">
        <v>0.0</v>
      </c>
      <c r="F50" s="41">
        <v>0.0</v>
      </c>
      <c r="G50" s="41"/>
      <c r="H50" s="41">
        <v>0.0</v>
      </c>
      <c r="I50" s="41">
        <v>0.0</v>
      </c>
      <c r="J50" s="41">
        <v>0.0</v>
      </c>
      <c r="K50" s="41">
        <v>0.0</v>
      </c>
      <c r="L50" s="41">
        <v>0.0</v>
      </c>
      <c r="M50" s="41"/>
      <c r="N50" s="41">
        <v>0.0</v>
      </c>
      <c r="O50" s="41">
        <v>0.0</v>
      </c>
      <c r="P50" s="41">
        <v>0.0</v>
      </c>
      <c r="Q50" s="41">
        <v>0.0</v>
      </c>
      <c r="R50" s="41">
        <v>0.0</v>
      </c>
    </row>
    <row r="51">
      <c r="B51" s="68"/>
      <c r="C51" s="68"/>
      <c r="D51" s="68"/>
      <c r="E51" s="76"/>
      <c r="F51" s="68"/>
      <c r="G51" s="68"/>
      <c r="H51" s="74"/>
      <c r="I51" s="68"/>
      <c r="J51" s="68"/>
      <c r="K51" s="68"/>
      <c r="L51" s="68"/>
      <c r="M51" s="68"/>
      <c r="N51" s="68"/>
      <c r="O51" s="68"/>
      <c r="P51" s="68"/>
      <c r="Q51" s="68"/>
      <c r="R51" s="68"/>
    </row>
    <row r="52">
      <c r="B52" s="68"/>
      <c r="C52" s="68"/>
      <c r="D52" s="68"/>
      <c r="E52" s="76"/>
      <c r="F52" s="68"/>
      <c r="G52" s="68"/>
      <c r="H52" s="74"/>
      <c r="I52" s="68"/>
      <c r="J52" s="68"/>
      <c r="K52" s="68"/>
      <c r="L52" s="68"/>
      <c r="M52" s="68"/>
      <c r="N52" s="68"/>
      <c r="O52" s="68"/>
      <c r="P52" s="68"/>
      <c r="Q52" s="68"/>
      <c r="R52" s="68"/>
    </row>
    <row r="53">
      <c r="B53" s="68"/>
      <c r="C53" s="68"/>
      <c r="D53" s="68"/>
      <c r="E53" s="76"/>
      <c r="F53" s="68"/>
      <c r="G53" s="68"/>
      <c r="H53" s="74"/>
      <c r="I53" s="111" t="s">
        <v>158</v>
      </c>
      <c r="N53" s="68"/>
      <c r="O53" s="68"/>
      <c r="P53" s="68"/>
      <c r="Q53" s="68"/>
      <c r="R53" s="68"/>
    </row>
    <row r="54">
      <c r="B54" s="68"/>
      <c r="C54" s="68"/>
      <c r="D54" s="68"/>
      <c r="E54" s="76"/>
      <c r="F54" s="68"/>
      <c r="G54" s="68"/>
      <c r="H54" s="68"/>
      <c r="N54" s="68"/>
      <c r="O54" s="68"/>
      <c r="P54" s="68"/>
      <c r="Q54" s="68"/>
      <c r="R54" s="68"/>
      <c r="S54" s="68"/>
      <c r="T54" s="68"/>
      <c r="U54" s="68"/>
      <c r="V54" s="68"/>
      <c r="W54" s="68"/>
      <c r="X54" s="68"/>
      <c r="Y54" s="68"/>
      <c r="Z54" s="68"/>
    </row>
    <row r="55">
      <c r="B55" s="68"/>
      <c r="C55" s="68"/>
      <c r="D55" s="68"/>
      <c r="E55" s="76"/>
      <c r="F55" s="68"/>
      <c r="G55" s="68"/>
      <c r="H55" s="68"/>
      <c r="N55" s="68"/>
      <c r="O55" s="68"/>
      <c r="P55" s="68"/>
      <c r="Q55" s="68"/>
      <c r="R55" s="68"/>
      <c r="S55" s="68"/>
      <c r="T55" s="68"/>
      <c r="U55" s="68"/>
      <c r="V55" s="68"/>
      <c r="W55" s="68"/>
      <c r="X55" s="68"/>
      <c r="Y55" s="68"/>
      <c r="Z55" s="68"/>
    </row>
    <row r="56">
      <c r="B56" s="68"/>
      <c r="C56" s="68"/>
      <c r="D56" s="68"/>
      <c r="E56" s="68"/>
      <c r="F56" s="68"/>
      <c r="G56" s="68"/>
      <c r="H56" s="68"/>
      <c r="N56" s="68"/>
      <c r="O56" s="68"/>
      <c r="P56" s="68"/>
      <c r="Q56" s="68"/>
      <c r="R56" s="68"/>
      <c r="S56" s="68"/>
      <c r="T56" s="68"/>
      <c r="U56" s="68"/>
      <c r="V56" s="68"/>
      <c r="W56" s="68"/>
      <c r="X56" s="68"/>
      <c r="Y56" s="68"/>
      <c r="Z56" s="68"/>
    </row>
    <row r="57">
      <c r="B57" s="68"/>
      <c r="C57" s="68"/>
      <c r="D57" s="68"/>
      <c r="E57" s="68"/>
      <c r="F57" s="68"/>
      <c r="G57" s="68"/>
      <c r="H57" s="68"/>
      <c r="N57" s="68"/>
      <c r="O57" s="68"/>
      <c r="P57" s="68"/>
      <c r="Q57" s="68"/>
      <c r="R57" s="68"/>
      <c r="S57" s="68"/>
      <c r="T57" s="68"/>
      <c r="U57" s="68"/>
      <c r="V57" s="68"/>
      <c r="W57" s="68"/>
      <c r="X57" s="68"/>
      <c r="Y57" s="68"/>
      <c r="Z57" s="68"/>
    </row>
    <row r="58">
      <c r="B58" s="68"/>
      <c r="C58" s="68"/>
      <c r="D58" s="68"/>
      <c r="E58" s="68"/>
      <c r="F58" s="68"/>
      <c r="G58" s="68"/>
      <c r="H58" s="68"/>
      <c r="N58" s="68"/>
      <c r="O58" s="68"/>
      <c r="P58" s="68"/>
      <c r="Q58" s="68"/>
      <c r="R58" s="68"/>
      <c r="S58" s="68"/>
      <c r="T58" s="68"/>
      <c r="U58" s="68"/>
      <c r="V58" s="68"/>
      <c r="W58" s="68"/>
      <c r="X58" s="68"/>
      <c r="Y58" s="68"/>
      <c r="Z58" s="68"/>
    </row>
    <row r="59">
      <c r="B59" s="68"/>
      <c r="C59" s="68"/>
      <c r="D59" s="68"/>
      <c r="E59" s="68"/>
      <c r="F59" s="68"/>
      <c r="G59" s="68"/>
      <c r="H59" s="68"/>
      <c r="N59" s="68"/>
      <c r="O59" s="68"/>
      <c r="P59" s="68"/>
      <c r="Q59" s="68"/>
      <c r="R59" s="68"/>
    </row>
    <row r="60">
      <c r="B60" s="68"/>
      <c r="C60" s="68"/>
      <c r="D60" s="68"/>
      <c r="E60" s="68"/>
      <c r="F60" s="68"/>
      <c r="G60" s="68"/>
      <c r="H60" s="68"/>
      <c r="N60" s="68"/>
      <c r="O60" s="68"/>
      <c r="P60" s="68"/>
      <c r="Q60" s="68"/>
      <c r="R60" s="68"/>
    </row>
    <row r="61">
      <c r="B61" s="68"/>
      <c r="C61" s="68"/>
      <c r="D61" s="68"/>
      <c r="E61" s="68"/>
      <c r="F61" s="68"/>
      <c r="G61" s="68"/>
      <c r="H61" s="68"/>
      <c r="N61" s="68"/>
      <c r="O61" s="68"/>
      <c r="P61" s="68"/>
      <c r="Q61" s="68"/>
      <c r="R61" s="68"/>
    </row>
    <row r="62">
      <c r="B62" s="68"/>
      <c r="C62" s="68"/>
      <c r="D62" s="68"/>
      <c r="E62" s="68"/>
      <c r="F62" s="68"/>
      <c r="G62" s="68"/>
      <c r="H62" s="68"/>
      <c r="N62" s="68"/>
      <c r="O62" s="68"/>
      <c r="P62" s="68"/>
      <c r="Q62" s="68"/>
      <c r="R62" s="68"/>
    </row>
    <row r="63">
      <c r="B63" s="68"/>
      <c r="C63" s="68"/>
      <c r="D63" s="68"/>
      <c r="E63" s="68"/>
      <c r="F63" s="68"/>
      <c r="G63" s="68"/>
      <c r="H63" s="75"/>
      <c r="N63" s="68"/>
      <c r="O63" s="68"/>
      <c r="P63" s="68"/>
      <c r="Q63" s="68"/>
      <c r="R63" s="68"/>
    </row>
    <row r="64">
      <c r="B64" s="75"/>
      <c r="C64" s="68"/>
      <c r="D64" s="68"/>
      <c r="E64" s="68"/>
      <c r="F64" s="68"/>
      <c r="G64" s="68"/>
      <c r="H64" s="68"/>
      <c r="I64" s="68"/>
      <c r="J64" s="68"/>
      <c r="K64" s="68"/>
      <c r="L64" s="68"/>
      <c r="M64" s="68"/>
      <c r="N64" s="68"/>
      <c r="O64" s="68"/>
      <c r="P64" s="68"/>
      <c r="Q64" s="68"/>
      <c r="R64" s="68"/>
    </row>
    <row r="65">
      <c r="B65" s="68"/>
      <c r="C65" s="68"/>
      <c r="D65" s="68"/>
      <c r="E65" s="68"/>
      <c r="F65" s="68"/>
      <c r="G65" s="68"/>
      <c r="H65" s="68"/>
      <c r="I65" s="68"/>
      <c r="J65" s="68"/>
      <c r="K65" s="68"/>
      <c r="L65" s="68"/>
      <c r="M65" s="68"/>
      <c r="N65" s="68"/>
      <c r="O65" s="68"/>
      <c r="P65" s="68"/>
      <c r="Q65" s="68"/>
      <c r="R65" s="68"/>
    </row>
    <row r="66">
      <c r="B66" s="68"/>
      <c r="C66" s="68"/>
      <c r="D66" s="68"/>
      <c r="E66" s="68"/>
      <c r="F66" s="85" t="s">
        <v>144</v>
      </c>
      <c r="G66" s="53"/>
      <c r="H66" s="53"/>
      <c r="I66" s="68"/>
      <c r="J66" s="68"/>
      <c r="K66" s="68"/>
      <c r="L66" s="68"/>
      <c r="M66" s="68"/>
      <c r="N66" s="68"/>
      <c r="O66" s="68"/>
      <c r="P66" s="68"/>
      <c r="Q66" s="68"/>
      <c r="R66" s="68"/>
    </row>
    <row r="67">
      <c r="B67" s="33" t="s">
        <v>2</v>
      </c>
      <c r="C67" s="18"/>
      <c r="D67" s="18"/>
      <c r="E67" s="18"/>
      <c r="F67" s="19"/>
      <c r="G67" s="70"/>
      <c r="H67" s="33" t="s">
        <v>28</v>
      </c>
      <c r="I67" s="18"/>
      <c r="J67" s="18"/>
      <c r="K67" s="18"/>
      <c r="L67" s="19"/>
      <c r="M67" s="70"/>
      <c r="N67" s="33" t="s">
        <v>4</v>
      </c>
      <c r="O67" s="18"/>
      <c r="P67" s="18"/>
      <c r="Q67" s="18"/>
      <c r="R67" s="19"/>
    </row>
    <row r="68">
      <c r="B68" s="71">
        <v>2023.0</v>
      </c>
      <c r="C68" s="72">
        <v>2022.0</v>
      </c>
      <c r="D68" s="72">
        <v>2021.0</v>
      </c>
      <c r="E68" s="72">
        <v>2020.0</v>
      </c>
      <c r="F68" s="72">
        <v>2019.0</v>
      </c>
      <c r="G68" s="73"/>
      <c r="H68" s="72">
        <v>2023.0</v>
      </c>
      <c r="I68" s="72">
        <v>2022.0</v>
      </c>
      <c r="J68" s="72">
        <v>2021.0</v>
      </c>
      <c r="K68" s="72">
        <v>2020.0</v>
      </c>
      <c r="L68" s="72">
        <v>2019.0</v>
      </c>
      <c r="M68" s="73"/>
      <c r="N68" s="72">
        <v>2023.0</v>
      </c>
      <c r="O68" s="72">
        <v>2022.0</v>
      </c>
      <c r="P68" s="72">
        <v>2021.0</v>
      </c>
      <c r="Q68" s="72">
        <v>2020.0</v>
      </c>
      <c r="R68" s="72">
        <v>2019.0</v>
      </c>
    </row>
    <row r="69">
      <c r="B69" s="41">
        <v>145197.0</v>
      </c>
      <c r="C69" s="41">
        <v>213166.0</v>
      </c>
      <c r="D69" s="41">
        <v>447675.0</v>
      </c>
      <c r="E69" s="41">
        <v>551174.0</v>
      </c>
      <c r="F69" s="41">
        <v>286729.0</v>
      </c>
      <c r="G69" s="41"/>
      <c r="H69" s="41">
        <v>2959.0</v>
      </c>
      <c r="I69" s="41">
        <v>2276.0</v>
      </c>
      <c r="J69" s="41">
        <v>2113.0</v>
      </c>
      <c r="K69" s="41">
        <v>2160.0</v>
      </c>
      <c r="L69" s="41">
        <v>2388.0</v>
      </c>
      <c r="M69" s="41"/>
      <c r="N69" s="41">
        <v>19155.0</v>
      </c>
      <c r="O69" s="41">
        <v>19556.0</v>
      </c>
      <c r="P69" s="41">
        <v>38694.0</v>
      </c>
      <c r="Q69" s="41">
        <v>53265.0</v>
      </c>
      <c r="R69" s="41">
        <v>27140.0</v>
      </c>
    </row>
    <row r="70">
      <c r="B70" s="68"/>
      <c r="C70" s="68"/>
      <c r="D70" s="68"/>
      <c r="E70" s="76"/>
      <c r="F70" s="68"/>
      <c r="G70" s="68"/>
      <c r="H70" s="74"/>
      <c r="I70" s="68"/>
      <c r="J70" s="68"/>
      <c r="K70" s="68"/>
      <c r="L70" s="68"/>
      <c r="M70" s="68"/>
      <c r="N70" s="68"/>
      <c r="O70" s="68"/>
      <c r="P70" s="68"/>
      <c r="Q70" s="68"/>
      <c r="R70" s="68"/>
    </row>
    <row r="71">
      <c r="B71" s="68"/>
      <c r="C71" s="68"/>
      <c r="D71" s="68"/>
      <c r="E71" s="76"/>
      <c r="F71" s="68"/>
      <c r="G71" s="68"/>
      <c r="H71" s="74"/>
      <c r="I71" s="68"/>
      <c r="J71" s="68"/>
      <c r="K71" s="68"/>
      <c r="L71" s="68"/>
      <c r="M71" s="68"/>
      <c r="N71" s="68"/>
      <c r="O71" s="68"/>
      <c r="P71" s="68"/>
      <c r="Q71" s="68"/>
      <c r="R71" s="68"/>
    </row>
    <row r="72">
      <c r="B72" s="68"/>
      <c r="C72" s="68"/>
      <c r="D72" s="68"/>
      <c r="E72" s="76"/>
      <c r="F72" s="68"/>
      <c r="G72" s="68"/>
      <c r="H72" s="74"/>
      <c r="I72" s="111" t="s">
        <v>159</v>
      </c>
      <c r="N72" s="68"/>
      <c r="O72" s="68"/>
      <c r="P72" s="68"/>
      <c r="Q72" s="68"/>
      <c r="R72" s="68"/>
    </row>
    <row r="73">
      <c r="B73" s="68"/>
      <c r="C73" s="68"/>
      <c r="D73" s="68"/>
      <c r="E73" s="76"/>
      <c r="F73" s="68"/>
      <c r="G73" s="68"/>
      <c r="H73" s="74"/>
      <c r="N73" s="68"/>
      <c r="O73" s="68"/>
      <c r="P73" s="68"/>
      <c r="Q73" s="68"/>
      <c r="R73" s="68"/>
    </row>
    <row r="74">
      <c r="B74" s="68"/>
      <c r="C74" s="68"/>
      <c r="D74" s="68"/>
      <c r="E74" s="76"/>
      <c r="F74" s="68"/>
      <c r="G74" s="68"/>
      <c r="H74" s="74"/>
      <c r="N74" s="68"/>
      <c r="O74" s="68"/>
      <c r="P74" s="68"/>
      <c r="Q74" s="68"/>
      <c r="R74" s="68"/>
    </row>
    <row r="75">
      <c r="B75" s="68"/>
      <c r="C75" s="68"/>
      <c r="D75" s="68"/>
      <c r="E75" s="76"/>
      <c r="F75" s="68"/>
      <c r="G75" s="68"/>
      <c r="H75" s="74"/>
      <c r="N75" s="68"/>
      <c r="O75" s="68"/>
      <c r="P75" s="68"/>
      <c r="Q75" s="68"/>
      <c r="R75" s="68"/>
    </row>
    <row r="76">
      <c r="B76" s="68"/>
      <c r="C76" s="68"/>
      <c r="D76" s="68"/>
      <c r="E76" s="76"/>
      <c r="F76" s="68"/>
      <c r="G76" s="68"/>
      <c r="H76" s="74"/>
      <c r="N76" s="68"/>
      <c r="O76" s="68"/>
      <c r="P76" s="68"/>
      <c r="Q76" s="68"/>
      <c r="R76" s="68"/>
    </row>
    <row r="77">
      <c r="B77" s="68"/>
      <c r="C77" s="68"/>
      <c r="D77" s="68"/>
      <c r="E77" s="76"/>
      <c r="F77" s="68"/>
      <c r="G77" s="68"/>
      <c r="H77" s="74"/>
      <c r="N77" s="68"/>
      <c r="O77" s="68"/>
      <c r="P77" s="68"/>
      <c r="Q77" s="68"/>
      <c r="R77" s="68"/>
    </row>
    <row r="78">
      <c r="B78" s="68"/>
      <c r="C78" s="68"/>
      <c r="D78" s="68"/>
      <c r="E78" s="76"/>
      <c r="F78" s="68"/>
      <c r="G78" s="68"/>
      <c r="H78" s="74"/>
      <c r="N78" s="68"/>
      <c r="O78" s="68"/>
      <c r="P78" s="68"/>
      <c r="Q78" s="68"/>
      <c r="R78" s="68"/>
    </row>
    <row r="79">
      <c r="B79" s="68"/>
      <c r="C79" s="68"/>
      <c r="D79" s="68"/>
      <c r="E79" s="76"/>
      <c r="F79" s="68"/>
      <c r="G79" s="68"/>
      <c r="H79" s="74"/>
      <c r="N79" s="68"/>
      <c r="O79" s="68"/>
      <c r="P79" s="68"/>
      <c r="Q79" s="68"/>
      <c r="R79" s="68"/>
    </row>
    <row r="80">
      <c r="B80" s="68"/>
      <c r="C80" s="68"/>
      <c r="D80" s="68"/>
      <c r="E80" s="76"/>
      <c r="F80" s="68"/>
      <c r="G80" s="68"/>
      <c r="H80" s="74"/>
      <c r="N80" s="68"/>
      <c r="O80" s="68"/>
      <c r="P80" s="68"/>
      <c r="Q80" s="68"/>
      <c r="R80" s="68"/>
    </row>
    <row r="81">
      <c r="B81" s="68"/>
      <c r="C81" s="68"/>
      <c r="D81" s="68"/>
      <c r="E81" s="76"/>
      <c r="F81" s="68"/>
      <c r="G81" s="68"/>
      <c r="H81" s="74"/>
      <c r="N81" s="68"/>
      <c r="O81" s="68"/>
      <c r="P81" s="68"/>
      <c r="Q81" s="68"/>
      <c r="R81" s="68"/>
    </row>
    <row r="82">
      <c r="B82" s="68"/>
      <c r="C82" s="68"/>
      <c r="D82" s="68"/>
      <c r="E82" s="68"/>
      <c r="F82" s="68"/>
      <c r="G82" s="68"/>
      <c r="H82" s="68"/>
      <c r="N82" s="68"/>
      <c r="O82" s="68"/>
      <c r="P82" s="68"/>
      <c r="Q82" s="68"/>
      <c r="R82" s="68"/>
    </row>
    <row r="83">
      <c r="B83" s="68"/>
      <c r="C83" s="68"/>
      <c r="D83" s="68"/>
      <c r="E83" s="68"/>
      <c r="F83" s="68"/>
      <c r="G83" s="68"/>
      <c r="H83" s="75"/>
      <c r="I83" s="68"/>
      <c r="J83" s="68"/>
      <c r="K83" s="68"/>
      <c r="L83" s="68"/>
      <c r="M83" s="68"/>
      <c r="N83" s="68"/>
      <c r="O83" s="68"/>
      <c r="P83" s="68"/>
      <c r="Q83" s="68"/>
      <c r="R83" s="68"/>
    </row>
    <row r="84">
      <c r="B84" s="68"/>
      <c r="C84" s="68"/>
      <c r="D84" s="68"/>
      <c r="E84" s="68"/>
      <c r="F84" s="68"/>
      <c r="G84" s="68"/>
      <c r="H84" s="68"/>
      <c r="I84" s="68"/>
      <c r="J84" s="68"/>
      <c r="K84" s="68"/>
      <c r="L84" s="68"/>
      <c r="M84" s="75"/>
      <c r="N84" s="68"/>
      <c r="O84" s="68"/>
      <c r="P84" s="68"/>
      <c r="Q84" s="68"/>
      <c r="R84" s="68"/>
    </row>
    <row r="85">
      <c r="B85" s="68"/>
      <c r="C85" s="68"/>
      <c r="D85" s="68"/>
      <c r="E85" s="68"/>
      <c r="F85" s="68"/>
      <c r="G85" s="68"/>
      <c r="H85" s="68"/>
      <c r="I85" s="68"/>
      <c r="J85" s="68"/>
      <c r="K85" s="68"/>
      <c r="L85" s="68"/>
      <c r="M85" s="68"/>
      <c r="N85" s="68"/>
      <c r="O85" s="68"/>
      <c r="P85" s="68"/>
      <c r="Q85" s="68"/>
      <c r="R85" s="68"/>
    </row>
    <row r="86">
      <c r="B86" s="68"/>
      <c r="C86" s="68"/>
      <c r="D86" s="68"/>
      <c r="E86" s="68"/>
      <c r="F86" s="85" t="s">
        <v>160</v>
      </c>
      <c r="G86" s="53"/>
      <c r="H86" s="53"/>
      <c r="I86" s="68"/>
      <c r="J86" s="68"/>
      <c r="K86" s="68"/>
      <c r="L86" s="68"/>
      <c r="M86" s="68"/>
      <c r="N86" s="68"/>
      <c r="O86" s="68"/>
      <c r="P86" s="68"/>
      <c r="Q86" s="68"/>
      <c r="R86" s="68"/>
    </row>
    <row r="87">
      <c r="B87" s="33" t="s">
        <v>2</v>
      </c>
      <c r="C87" s="18"/>
      <c r="D87" s="18"/>
      <c r="E87" s="18"/>
      <c r="F87" s="19"/>
      <c r="G87" s="70"/>
      <c r="H87" s="33" t="s">
        <v>28</v>
      </c>
      <c r="I87" s="18"/>
      <c r="J87" s="18"/>
      <c r="K87" s="18"/>
      <c r="L87" s="19"/>
      <c r="M87" s="70"/>
      <c r="N87" s="33" t="s">
        <v>4</v>
      </c>
      <c r="O87" s="18"/>
      <c r="P87" s="18"/>
      <c r="Q87" s="18"/>
      <c r="R87" s="19"/>
    </row>
    <row r="88">
      <c r="B88" s="71">
        <v>2023.0</v>
      </c>
      <c r="C88" s="72">
        <v>2022.0</v>
      </c>
      <c r="D88" s="72">
        <v>2021.0</v>
      </c>
      <c r="E88" s="72">
        <v>2020.0</v>
      </c>
      <c r="F88" s="72">
        <v>2019.0</v>
      </c>
      <c r="G88" s="73"/>
      <c r="H88" s="72">
        <v>2023.0</v>
      </c>
      <c r="I88" s="72">
        <v>2022.0</v>
      </c>
      <c r="J88" s="72">
        <v>2021.0</v>
      </c>
      <c r="K88" s="72">
        <v>2020.0</v>
      </c>
      <c r="L88" s="72">
        <v>2019.0</v>
      </c>
      <c r="M88" s="73"/>
      <c r="N88" s="72">
        <v>2023.0</v>
      </c>
      <c r="O88" s="72">
        <v>2022.0</v>
      </c>
      <c r="P88" s="72">
        <v>2021.0</v>
      </c>
      <c r="Q88" s="72">
        <v>2020.0</v>
      </c>
      <c r="R88" s="72">
        <v>2019.0</v>
      </c>
    </row>
    <row r="89">
      <c r="B89" s="113">
        <f t="shared" ref="B89:F89" si="5">SUM(B86:B88)</f>
        <v>2023</v>
      </c>
      <c r="C89" s="113">
        <f t="shared" si="5"/>
        <v>2022</v>
      </c>
      <c r="D89" s="113">
        <f t="shared" si="5"/>
        <v>2021</v>
      </c>
      <c r="E89" s="113">
        <f t="shared" si="5"/>
        <v>2020</v>
      </c>
      <c r="F89" s="113">
        <f t="shared" si="5"/>
        <v>2019</v>
      </c>
      <c r="G89" s="73"/>
      <c r="H89" s="114">
        <v>28587.0</v>
      </c>
      <c r="I89" s="114">
        <v>21994.0</v>
      </c>
      <c r="J89" s="114">
        <v>19426.0</v>
      </c>
      <c r="K89" s="114">
        <v>19581.0</v>
      </c>
      <c r="L89" s="114">
        <v>19904.0</v>
      </c>
      <c r="M89" s="73"/>
      <c r="N89" s="115">
        <v>77180.0</v>
      </c>
      <c r="O89" s="115">
        <v>68110.0</v>
      </c>
      <c r="P89" s="115">
        <v>81989.0</v>
      </c>
      <c r="Q89" s="115">
        <v>100029.0</v>
      </c>
      <c r="R89" s="115">
        <v>68097.0</v>
      </c>
    </row>
    <row r="90">
      <c r="B90" s="68"/>
      <c r="C90" s="68"/>
      <c r="D90" s="68"/>
      <c r="E90" s="76"/>
      <c r="F90" s="68"/>
      <c r="G90" s="68"/>
      <c r="H90" s="74"/>
      <c r="I90" s="68"/>
      <c r="J90" s="68"/>
      <c r="K90" s="68"/>
      <c r="L90" s="68"/>
      <c r="M90" s="68"/>
      <c r="N90" s="68"/>
      <c r="O90" s="68"/>
      <c r="P90" s="68"/>
      <c r="Q90" s="68"/>
      <c r="R90" s="68"/>
    </row>
    <row r="91">
      <c r="B91" s="68"/>
      <c r="C91" s="68"/>
      <c r="D91" s="68"/>
      <c r="E91" s="76"/>
      <c r="F91" s="68"/>
      <c r="G91" s="68"/>
      <c r="H91" s="74"/>
      <c r="I91" s="111" t="s">
        <v>161</v>
      </c>
      <c r="N91" s="68"/>
      <c r="O91" s="68"/>
      <c r="P91" s="68"/>
      <c r="Q91" s="68"/>
      <c r="R91" s="68"/>
    </row>
    <row r="92">
      <c r="B92" s="68"/>
      <c r="C92" s="68"/>
      <c r="D92" s="68"/>
      <c r="E92" s="76"/>
      <c r="F92" s="68"/>
      <c r="G92" s="68"/>
      <c r="H92" s="74"/>
      <c r="N92" s="68"/>
      <c r="O92" s="68"/>
      <c r="P92" s="68"/>
      <c r="Q92" s="68"/>
      <c r="R92" s="68"/>
    </row>
    <row r="93">
      <c r="B93" s="68"/>
      <c r="C93" s="68"/>
      <c r="D93" s="68"/>
      <c r="E93" s="76"/>
      <c r="F93" s="68"/>
      <c r="G93" s="68"/>
      <c r="H93" s="74"/>
      <c r="N93" s="68"/>
      <c r="O93" s="68"/>
      <c r="P93" s="68"/>
      <c r="Q93" s="68"/>
      <c r="R93" s="68"/>
    </row>
    <row r="94">
      <c r="B94" s="68"/>
      <c r="C94" s="68"/>
      <c r="D94" s="68"/>
      <c r="E94" s="76"/>
      <c r="F94" s="68"/>
      <c r="G94" s="68"/>
      <c r="H94" s="74"/>
      <c r="N94" s="68"/>
      <c r="O94" s="68"/>
      <c r="P94" s="68"/>
      <c r="Q94" s="68"/>
      <c r="R94" s="68"/>
    </row>
    <row r="95">
      <c r="B95" s="68"/>
      <c r="C95" s="68"/>
      <c r="D95" s="68"/>
      <c r="E95" s="76"/>
      <c r="F95" s="68"/>
      <c r="G95" s="68"/>
      <c r="H95" s="74"/>
      <c r="N95" s="68"/>
      <c r="O95" s="68"/>
      <c r="P95" s="68"/>
      <c r="Q95" s="68"/>
      <c r="R95" s="68"/>
    </row>
    <row r="96">
      <c r="B96" s="68"/>
      <c r="C96" s="68"/>
      <c r="D96" s="68"/>
      <c r="E96" s="76"/>
      <c r="F96" s="68"/>
      <c r="G96" s="68"/>
      <c r="H96" s="74"/>
      <c r="N96" s="68"/>
      <c r="O96" s="68"/>
      <c r="P96" s="68"/>
      <c r="Q96" s="68"/>
      <c r="R96" s="68"/>
    </row>
    <row r="97">
      <c r="B97" s="68"/>
      <c r="C97" s="68"/>
      <c r="D97" s="68"/>
      <c r="E97" s="68"/>
      <c r="F97" s="68"/>
      <c r="G97" s="68"/>
      <c r="H97" s="68"/>
      <c r="N97" s="68"/>
      <c r="O97" s="68"/>
      <c r="P97" s="68"/>
      <c r="Q97" s="68"/>
      <c r="R97" s="68"/>
    </row>
    <row r="98">
      <c r="B98" s="68"/>
      <c r="C98" s="68"/>
      <c r="D98" s="68"/>
      <c r="E98" s="68"/>
      <c r="F98" s="68"/>
      <c r="G98" s="68"/>
      <c r="H98" s="68"/>
      <c r="N98" s="68"/>
      <c r="O98" s="68"/>
      <c r="P98" s="68"/>
      <c r="Q98" s="68"/>
      <c r="R98" s="68"/>
    </row>
    <row r="99">
      <c r="B99" s="68"/>
      <c r="C99" s="68"/>
      <c r="D99" s="68"/>
      <c r="E99" s="68"/>
      <c r="F99" s="68"/>
      <c r="G99" s="68"/>
      <c r="H99" s="68"/>
      <c r="N99" s="68"/>
      <c r="O99" s="68"/>
      <c r="P99" s="68"/>
      <c r="Q99" s="68"/>
      <c r="R99" s="68"/>
    </row>
    <row r="100">
      <c r="B100" s="68"/>
      <c r="C100" s="68"/>
      <c r="D100" s="68"/>
      <c r="E100" s="68"/>
      <c r="F100" s="68"/>
      <c r="G100" s="68"/>
      <c r="H100" s="68"/>
      <c r="N100" s="68"/>
      <c r="O100" s="68"/>
      <c r="P100" s="68"/>
      <c r="Q100" s="68"/>
      <c r="R100" s="68"/>
    </row>
    <row r="101">
      <c r="B101" s="68"/>
      <c r="C101" s="68"/>
      <c r="D101" s="68"/>
      <c r="E101" s="68"/>
      <c r="F101" s="68"/>
      <c r="G101" s="68"/>
      <c r="H101" s="68"/>
      <c r="N101" s="68"/>
      <c r="O101" s="68"/>
      <c r="P101" s="68"/>
      <c r="Q101" s="68"/>
      <c r="R101" s="68"/>
    </row>
    <row r="102">
      <c r="B102" s="68"/>
      <c r="C102" s="68"/>
      <c r="D102" s="68"/>
      <c r="E102" s="68"/>
      <c r="F102" s="68"/>
      <c r="G102" s="68"/>
      <c r="H102" s="68"/>
      <c r="I102" s="68"/>
      <c r="J102" s="68"/>
      <c r="K102" s="68"/>
      <c r="L102" s="68"/>
      <c r="M102" s="68"/>
      <c r="N102" s="68"/>
      <c r="O102" s="68"/>
      <c r="P102" s="68"/>
      <c r="Q102" s="68"/>
      <c r="R102" s="68"/>
    </row>
    <row r="103">
      <c r="B103" s="75"/>
      <c r="C103" s="68"/>
      <c r="D103" s="68"/>
      <c r="E103" s="68"/>
      <c r="F103" s="68"/>
      <c r="G103" s="75"/>
      <c r="H103" s="68"/>
      <c r="I103" s="68"/>
      <c r="J103" s="68"/>
      <c r="K103" s="68"/>
      <c r="L103" s="68"/>
      <c r="M103" s="68"/>
      <c r="N103" s="68"/>
      <c r="O103" s="68"/>
      <c r="P103" s="68"/>
      <c r="Q103" s="68"/>
      <c r="R103" s="68"/>
    </row>
    <row r="104">
      <c r="B104" s="68"/>
      <c r="C104" s="68"/>
      <c r="D104" s="68"/>
      <c r="E104" s="68"/>
      <c r="F104" s="68"/>
      <c r="G104" s="68"/>
      <c r="H104" s="68"/>
      <c r="I104" s="68"/>
      <c r="J104" s="68"/>
      <c r="K104" s="68"/>
      <c r="L104" s="68"/>
      <c r="M104" s="68"/>
      <c r="N104" s="68"/>
      <c r="O104" s="68"/>
      <c r="P104" s="68"/>
      <c r="Q104" s="68"/>
      <c r="R104" s="68"/>
    </row>
    <row r="105">
      <c r="B105" s="82" t="s">
        <v>162</v>
      </c>
      <c r="C105" s="68"/>
      <c r="D105" s="68"/>
      <c r="E105" s="68"/>
      <c r="F105" s="68"/>
      <c r="G105" s="68"/>
      <c r="H105" s="68"/>
      <c r="I105" s="68"/>
      <c r="J105" s="68"/>
      <c r="K105" s="68"/>
      <c r="L105" s="68"/>
      <c r="M105" s="68"/>
      <c r="N105" s="68"/>
      <c r="O105" s="68"/>
      <c r="P105" s="68"/>
      <c r="Q105" s="68"/>
      <c r="R105" s="68"/>
    </row>
    <row r="106">
      <c r="B106" s="68"/>
      <c r="C106" s="68"/>
      <c r="D106" s="68"/>
      <c r="E106" s="68"/>
      <c r="F106" s="85" t="s">
        <v>163</v>
      </c>
      <c r="G106" s="53"/>
      <c r="H106" s="53"/>
      <c r="I106" s="68"/>
      <c r="J106" s="68"/>
      <c r="K106" s="68"/>
      <c r="L106" s="68"/>
      <c r="M106" s="68"/>
      <c r="N106" s="68"/>
      <c r="O106" s="68"/>
      <c r="P106" s="68"/>
      <c r="Q106" s="68"/>
      <c r="R106" s="68"/>
    </row>
    <row r="107">
      <c r="B107" s="33" t="s">
        <v>2</v>
      </c>
      <c r="C107" s="18"/>
      <c r="D107" s="18"/>
      <c r="E107" s="18"/>
      <c r="F107" s="19"/>
      <c r="G107" s="70"/>
      <c r="H107" s="33" t="s">
        <v>28</v>
      </c>
      <c r="I107" s="18"/>
      <c r="J107" s="18"/>
      <c r="K107" s="18"/>
      <c r="L107" s="19"/>
      <c r="M107" s="70"/>
      <c r="N107" s="33" t="s">
        <v>4</v>
      </c>
      <c r="O107" s="18"/>
      <c r="P107" s="18"/>
      <c r="Q107" s="18"/>
      <c r="R107" s="19"/>
    </row>
    <row r="108">
      <c r="B108" s="71">
        <v>2023.0</v>
      </c>
      <c r="C108" s="72">
        <v>2022.0</v>
      </c>
      <c r="D108" s="72">
        <v>2021.0</v>
      </c>
      <c r="E108" s="72">
        <v>2020.0</v>
      </c>
      <c r="F108" s="72">
        <v>2019.0</v>
      </c>
      <c r="G108" s="73"/>
      <c r="H108" s="72">
        <v>2023.0</v>
      </c>
      <c r="I108" s="72">
        <v>2022.0</v>
      </c>
      <c r="J108" s="72">
        <v>2021.0</v>
      </c>
      <c r="K108" s="72">
        <v>2020.0</v>
      </c>
      <c r="L108" s="72">
        <v>2019.0</v>
      </c>
      <c r="M108" s="73"/>
      <c r="N108" s="72">
        <v>2023.0</v>
      </c>
      <c r="O108" s="72">
        <v>2022.0</v>
      </c>
      <c r="P108" s="72">
        <v>2021.0</v>
      </c>
      <c r="Q108" s="72">
        <v>2020.0</v>
      </c>
      <c r="R108" s="72">
        <v>2019.0</v>
      </c>
    </row>
    <row r="109">
      <c r="B109" s="116">
        <v>27820.0</v>
      </c>
      <c r="C109" s="116">
        <v>7949.0</v>
      </c>
      <c r="D109" s="116">
        <v>9635.0</v>
      </c>
      <c r="E109" s="117">
        <v>14129.0</v>
      </c>
      <c r="F109" s="118">
        <v>10735.0</v>
      </c>
      <c r="G109" s="73"/>
      <c r="H109" s="119">
        <v>4108.0</v>
      </c>
      <c r="I109" s="119">
        <v>1166.0</v>
      </c>
      <c r="J109" s="119">
        <v>1385.0</v>
      </c>
      <c r="K109" s="119">
        <v>1914.0</v>
      </c>
      <c r="L109" s="120">
        <v>1611.0</v>
      </c>
      <c r="M109" s="73"/>
      <c r="N109" s="121">
        <v>10130.0</v>
      </c>
      <c r="O109" s="121">
        <v>2244.0</v>
      </c>
      <c r="P109" s="121">
        <v>3244.0</v>
      </c>
      <c r="Q109" s="121">
        <v>4447.0</v>
      </c>
      <c r="R109" s="122">
        <v>5507.0</v>
      </c>
    </row>
    <row r="110">
      <c r="B110" s="68"/>
      <c r="C110" s="68"/>
      <c r="D110" s="68"/>
      <c r="E110" s="76"/>
      <c r="F110" s="68"/>
      <c r="G110" s="68"/>
      <c r="H110" s="74"/>
      <c r="I110" s="68"/>
      <c r="J110" s="68"/>
      <c r="K110" s="68"/>
      <c r="L110" s="68"/>
      <c r="M110" s="68"/>
      <c r="N110" s="68"/>
      <c r="O110" s="68"/>
      <c r="P110" s="68"/>
      <c r="Q110" s="68"/>
      <c r="R110" s="68"/>
    </row>
    <row r="111">
      <c r="B111" s="68"/>
      <c r="C111" s="68"/>
      <c r="D111" s="68"/>
      <c r="E111" s="76"/>
      <c r="F111" s="68"/>
      <c r="G111" s="68"/>
      <c r="H111" s="74"/>
      <c r="I111" s="111" t="s">
        <v>164</v>
      </c>
      <c r="N111" s="68"/>
      <c r="O111" s="68"/>
      <c r="P111" s="68"/>
      <c r="Q111" s="68"/>
      <c r="R111" s="68"/>
    </row>
    <row r="112">
      <c r="B112" s="68"/>
      <c r="C112" s="68"/>
      <c r="D112" s="68"/>
      <c r="E112" s="76"/>
      <c r="F112" s="68"/>
      <c r="G112" s="68"/>
      <c r="H112" s="74"/>
      <c r="N112" s="68"/>
      <c r="O112" s="68"/>
      <c r="P112" s="68"/>
      <c r="Q112" s="68"/>
      <c r="R112" s="68"/>
    </row>
    <row r="113">
      <c r="B113" s="68"/>
      <c r="C113" s="68"/>
      <c r="D113" s="68"/>
      <c r="E113" s="76"/>
      <c r="F113" s="68"/>
      <c r="G113" s="68"/>
      <c r="H113" s="74"/>
      <c r="N113" s="68"/>
      <c r="O113" s="68"/>
      <c r="P113" s="68"/>
      <c r="Q113" s="68"/>
      <c r="R113" s="68"/>
    </row>
    <row r="114">
      <c r="B114" s="68"/>
      <c r="C114" s="68"/>
      <c r="D114" s="68"/>
      <c r="E114" s="76"/>
      <c r="F114" s="68"/>
      <c r="G114" s="68"/>
      <c r="H114" s="74"/>
      <c r="N114" s="68"/>
      <c r="O114" s="68"/>
      <c r="P114" s="68"/>
      <c r="Q114" s="68"/>
      <c r="R114" s="68"/>
    </row>
    <row r="115">
      <c r="B115" s="68"/>
      <c r="C115" s="68"/>
      <c r="D115" s="68"/>
      <c r="E115" s="76"/>
      <c r="F115" s="68"/>
      <c r="G115" s="68"/>
      <c r="H115" s="74"/>
      <c r="N115" s="68"/>
      <c r="O115" s="68"/>
      <c r="P115" s="68"/>
      <c r="Q115" s="68"/>
      <c r="R115" s="68"/>
    </row>
    <row r="116">
      <c r="B116" s="68"/>
      <c r="C116" s="68"/>
      <c r="D116" s="68"/>
      <c r="E116" s="76"/>
      <c r="F116" s="68"/>
      <c r="G116" s="68"/>
      <c r="H116" s="74"/>
      <c r="N116" s="68"/>
      <c r="O116" s="68"/>
      <c r="P116" s="68"/>
      <c r="Q116" s="68"/>
      <c r="R116" s="68"/>
    </row>
    <row r="117">
      <c r="B117" s="68"/>
      <c r="C117" s="68"/>
      <c r="D117" s="68"/>
      <c r="E117" s="68"/>
      <c r="F117" s="68"/>
      <c r="G117" s="68"/>
      <c r="H117" s="68"/>
      <c r="N117" s="68"/>
      <c r="O117" s="68"/>
      <c r="P117" s="68"/>
      <c r="Q117" s="68"/>
      <c r="R117" s="68"/>
    </row>
    <row r="118">
      <c r="B118" s="68"/>
      <c r="C118" s="68"/>
      <c r="D118" s="68"/>
      <c r="E118" s="68"/>
      <c r="F118" s="68"/>
      <c r="G118" s="68"/>
      <c r="H118" s="68"/>
      <c r="N118" s="68"/>
      <c r="O118" s="68"/>
      <c r="P118" s="68"/>
      <c r="Q118" s="68"/>
      <c r="R118" s="68"/>
    </row>
    <row r="119">
      <c r="B119" s="68"/>
      <c r="C119" s="68"/>
      <c r="D119" s="68"/>
      <c r="E119" s="68"/>
      <c r="F119" s="68"/>
      <c r="G119" s="68"/>
      <c r="H119" s="68"/>
      <c r="N119" s="68"/>
      <c r="O119" s="68"/>
      <c r="P119" s="68"/>
      <c r="Q119" s="68"/>
      <c r="R119" s="68"/>
    </row>
    <row r="120">
      <c r="B120" s="68"/>
      <c r="C120" s="68"/>
      <c r="D120" s="68"/>
      <c r="E120" s="68"/>
      <c r="F120" s="68"/>
      <c r="G120" s="68"/>
      <c r="H120" s="68"/>
      <c r="N120" s="68"/>
      <c r="O120" s="68"/>
      <c r="P120" s="68"/>
      <c r="Q120" s="68"/>
      <c r="R120" s="68"/>
    </row>
    <row r="121">
      <c r="B121" s="68"/>
      <c r="C121" s="68"/>
      <c r="D121" s="68"/>
      <c r="E121" s="68"/>
      <c r="F121" s="68"/>
      <c r="G121" s="68"/>
      <c r="H121" s="75"/>
      <c r="N121" s="68"/>
      <c r="O121" s="68"/>
      <c r="P121" s="68"/>
      <c r="Q121" s="68"/>
      <c r="R121" s="68"/>
    </row>
    <row r="122">
      <c r="B122" s="68"/>
      <c r="C122" s="68"/>
      <c r="D122" s="68"/>
      <c r="E122" s="68"/>
      <c r="F122" s="68"/>
      <c r="G122" s="68"/>
      <c r="H122" s="68"/>
      <c r="I122" s="68"/>
      <c r="J122" s="68"/>
      <c r="K122" s="68"/>
      <c r="L122" s="68"/>
      <c r="M122" s="68"/>
      <c r="N122" s="68"/>
      <c r="O122" s="68"/>
      <c r="P122" s="68"/>
      <c r="Q122" s="68"/>
      <c r="R122" s="68"/>
    </row>
    <row r="123">
      <c r="B123" s="68"/>
      <c r="C123" s="68"/>
      <c r="D123" s="68"/>
      <c r="E123" s="68"/>
      <c r="F123" s="68"/>
      <c r="G123" s="68"/>
      <c r="H123" s="68"/>
      <c r="I123" s="68"/>
      <c r="J123" s="68"/>
      <c r="K123" s="68"/>
      <c r="L123" s="68"/>
      <c r="M123" s="68"/>
      <c r="N123" s="75"/>
      <c r="O123" s="68"/>
      <c r="P123" s="68"/>
      <c r="Q123" s="68"/>
      <c r="R123" s="68"/>
    </row>
    <row r="124">
      <c r="B124" s="68"/>
      <c r="C124" s="68"/>
      <c r="D124" s="68"/>
      <c r="E124" s="68"/>
      <c r="F124" s="68"/>
      <c r="G124" s="68"/>
      <c r="H124" s="68"/>
      <c r="I124" s="68"/>
      <c r="J124" s="68"/>
      <c r="K124" s="68"/>
      <c r="L124" s="68"/>
      <c r="M124" s="68"/>
      <c r="N124" s="68"/>
      <c r="O124" s="68"/>
      <c r="P124" s="68"/>
      <c r="Q124" s="68"/>
      <c r="R124" s="68"/>
    </row>
    <row r="125">
      <c r="B125" s="68"/>
      <c r="C125" s="68"/>
      <c r="D125" s="68"/>
      <c r="E125" s="68"/>
      <c r="F125" s="85" t="s">
        <v>149</v>
      </c>
      <c r="G125" s="53"/>
      <c r="H125" s="53"/>
      <c r="I125" s="68"/>
      <c r="J125" s="68"/>
      <c r="K125" s="68"/>
      <c r="L125" s="68"/>
      <c r="M125" s="68"/>
      <c r="N125" s="68"/>
      <c r="O125" s="68"/>
      <c r="P125" s="68"/>
      <c r="Q125" s="68"/>
      <c r="R125" s="68"/>
    </row>
    <row r="126">
      <c r="B126" s="33" t="s">
        <v>2</v>
      </c>
      <c r="C126" s="18"/>
      <c r="D126" s="18"/>
      <c r="E126" s="18"/>
      <c r="F126" s="19"/>
      <c r="G126" s="70"/>
      <c r="H126" s="33" t="s">
        <v>28</v>
      </c>
      <c r="I126" s="18"/>
      <c r="J126" s="18"/>
      <c r="K126" s="18"/>
      <c r="L126" s="19"/>
      <c r="M126" s="70"/>
      <c r="N126" s="33" t="s">
        <v>4</v>
      </c>
      <c r="O126" s="18"/>
      <c r="P126" s="18"/>
      <c r="Q126" s="18"/>
      <c r="R126" s="19"/>
    </row>
    <row r="127">
      <c r="B127" s="71">
        <v>2023.0</v>
      </c>
      <c r="C127" s="72">
        <v>2022.0</v>
      </c>
      <c r="D127" s="72">
        <v>2021.0</v>
      </c>
      <c r="E127" s="72">
        <v>2020.0</v>
      </c>
      <c r="F127" s="72">
        <v>2019.0</v>
      </c>
      <c r="G127" s="73"/>
      <c r="H127" s="72">
        <v>2023.0</v>
      </c>
      <c r="I127" s="72">
        <v>2022.0</v>
      </c>
      <c r="J127" s="72">
        <v>2021.0</v>
      </c>
      <c r="K127" s="72">
        <v>2020.0</v>
      </c>
      <c r="L127" s="72">
        <v>2019.0</v>
      </c>
      <c r="M127" s="73"/>
      <c r="N127" s="72">
        <v>2023.0</v>
      </c>
      <c r="O127" s="72">
        <v>2022.0</v>
      </c>
      <c r="P127" s="72">
        <v>2021.0</v>
      </c>
      <c r="Q127" s="72">
        <v>2020.0</v>
      </c>
      <c r="R127" s="72">
        <v>2019.0</v>
      </c>
    </row>
    <row r="128">
      <c r="B128" s="116">
        <v>109286.0</v>
      </c>
      <c r="C128" s="116">
        <v>146278.0</v>
      </c>
      <c r="D128" s="116">
        <v>268227.0</v>
      </c>
      <c r="E128" s="117">
        <v>300641.0</v>
      </c>
      <c r="F128" s="118">
        <v>161281.0</v>
      </c>
      <c r="G128" s="73"/>
      <c r="H128" s="119">
        <v>8704.0</v>
      </c>
      <c r="I128" s="119">
        <v>7748.0</v>
      </c>
      <c r="J128" s="119">
        <v>6996.0</v>
      </c>
      <c r="K128" s="119">
        <v>7598.0</v>
      </c>
      <c r="L128" s="119">
        <v>6767.0</v>
      </c>
      <c r="M128" s="73"/>
      <c r="N128" s="121">
        <v>40868.0</v>
      </c>
      <c r="O128" s="121">
        <v>42079.0</v>
      </c>
      <c r="P128" s="121">
        <v>48221.0</v>
      </c>
      <c r="Q128" s="121">
        <v>49504.0</v>
      </c>
      <c r="R128" s="122">
        <v>37382.0</v>
      </c>
    </row>
    <row r="129">
      <c r="B129" s="68"/>
      <c r="C129" s="68"/>
      <c r="D129" s="68"/>
      <c r="E129" s="76"/>
      <c r="F129" s="68"/>
      <c r="G129" s="68"/>
      <c r="H129" s="74"/>
      <c r="I129" s="68"/>
      <c r="J129" s="68"/>
      <c r="K129" s="68"/>
      <c r="L129" s="68"/>
      <c r="M129" s="68"/>
      <c r="N129" s="68"/>
      <c r="O129" s="68"/>
      <c r="P129" s="68"/>
      <c r="Q129" s="68"/>
      <c r="R129" s="68"/>
    </row>
    <row r="130">
      <c r="B130" s="68"/>
      <c r="C130" s="68"/>
      <c r="D130" s="68"/>
      <c r="E130" s="76"/>
      <c r="F130" s="68"/>
      <c r="G130" s="68"/>
      <c r="H130" s="74"/>
      <c r="I130" s="111" t="s">
        <v>165</v>
      </c>
      <c r="N130" s="68"/>
      <c r="O130" s="68"/>
      <c r="P130" s="68"/>
      <c r="Q130" s="68"/>
      <c r="R130" s="68"/>
    </row>
    <row r="131">
      <c r="B131" s="68"/>
      <c r="C131" s="68"/>
      <c r="D131" s="68"/>
      <c r="E131" s="76"/>
      <c r="F131" s="68"/>
      <c r="G131" s="68"/>
      <c r="H131" s="74"/>
      <c r="N131" s="68"/>
      <c r="O131" s="68"/>
      <c r="P131" s="68"/>
      <c r="Q131" s="68"/>
      <c r="R131" s="68"/>
    </row>
    <row r="132">
      <c r="B132" s="68"/>
      <c r="C132" s="68"/>
      <c r="D132" s="68"/>
      <c r="E132" s="123"/>
      <c r="F132" s="68"/>
      <c r="G132" s="68"/>
      <c r="H132" s="74"/>
      <c r="N132" s="68"/>
      <c r="O132" s="68"/>
      <c r="P132" s="68"/>
      <c r="Q132" s="68"/>
      <c r="R132" s="68"/>
    </row>
    <row r="133">
      <c r="B133" s="68"/>
      <c r="C133" s="68"/>
      <c r="D133" s="68"/>
      <c r="E133" s="76"/>
      <c r="F133" s="68"/>
      <c r="G133" s="68"/>
      <c r="H133" s="74"/>
      <c r="N133" s="68"/>
      <c r="O133" s="68"/>
      <c r="P133" s="68"/>
      <c r="Q133" s="68"/>
      <c r="R133" s="68"/>
    </row>
    <row r="134">
      <c r="B134" s="68"/>
      <c r="C134" s="68"/>
      <c r="D134" s="68"/>
      <c r="E134" s="76"/>
      <c r="F134" s="68"/>
      <c r="G134" s="68"/>
      <c r="H134" s="74"/>
      <c r="N134" s="68"/>
      <c r="O134" s="68"/>
      <c r="P134" s="68"/>
      <c r="Q134" s="68"/>
      <c r="R134" s="68"/>
    </row>
    <row r="135">
      <c r="B135" s="68"/>
      <c r="C135" s="68"/>
      <c r="D135" s="68"/>
      <c r="E135" s="76"/>
      <c r="F135" s="68"/>
      <c r="G135" s="68"/>
      <c r="H135" s="74"/>
      <c r="N135" s="68"/>
      <c r="O135" s="68"/>
      <c r="P135" s="84"/>
      <c r="Q135" s="68"/>
      <c r="R135" s="68"/>
    </row>
    <row r="136">
      <c r="B136" s="68"/>
      <c r="C136" s="68"/>
      <c r="D136" s="68"/>
      <c r="E136" s="68"/>
      <c r="F136" s="68"/>
      <c r="G136" s="68"/>
      <c r="H136" s="68"/>
      <c r="N136" s="68"/>
      <c r="O136" s="68"/>
      <c r="P136" s="68"/>
      <c r="Q136" s="68"/>
      <c r="R136" s="68"/>
    </row>
    <row r="137">
      <c r="B137" s="68"/>
      <c r="C137" s="68"/>
      <c r="D137" s="68"/>
      <c r="E137" s="68"/>
      <c r="F137" s="68"/>
      <c r="G137" s="68"/>
      <c r="H137" s="68"/>
      <c r="N137" s="68"/>
      <c r="O137" s="68"/>
      <c r="P137" s="68"/>
      <c r="Q137" s="68"/>
      <c r="R137" s="68"/>
    </row>
    <row r="138">
      <c r="B138" s="68"/>
      <c r="C138" s="68"/>
      <c r="D138" s="68"/>
      <c r="E138" s="68"/>
      <c r="F138" s="68"/>
      <c r="G138" s="68"/>
      <c r="H138" s="68"/>
      <c r="N138" s="68"/>
      <c r="O138" s="68"/>
      <c r="P138" s="68"/>
      <c r="Q138" s="68"/>
      <c r="R138" s="68"/>
    </row>
    <row r="139">
      <c r="B139" s="68"/>
      <c r="C139" s="68"/>
      <c r="D139" s="68"/>
      <c r="E139" s="68"/>
      <c r="F139" s="68"/>
      <c r="G139" s="68"/>
      <c r="H139" s="68"/>
      <c r="N139" s="68"/>
      <c r="O139" s="68"/>
      <c r="P139" s="68"/>
      <c r="Q139" s="68"/>
      <c r="R139" s="68"/>
    </row>
    <row r="140">
      <c r="B140" s="68"/>
      <c r="C140" s="68"/>
      <c r="D140" s="68"/>
      <c r="E140" s="68"/>
      <c r="F140" s="68"/>
      <c r="G140" s="68"/>
      <c r="H140" s="68"/>
      <c r="N140" s="68"/>
      <c r="O140" s="68"/>
      <c r="P140" s="68"/>
      <c r="Q140" s="68"/>
      <c r="R140" s="68"/>
    </row>
    <row r="141">
      <c r="B141" s="68"/>
      <c r="C141" s="68"/>
      <c r="D141" s="68"/>
      <c r="E141" s="68"/>
      <c r="F141" s="68"/>
      <c r="G141" s="68"/>
      <c r="H141" s="68"/>
      <c r="I141" s="68"/>
      <c r="J141" s="68"/>
      <c r="K141" s="68"/>
      <c r="L141" s="68"/>
      <c r="M141" s="68"/>
      <c r="N141" s="68"/>
      <c r="O141" s="68"/>
      <c r="P141" s="68"/>
      <c r="Q141" s="68"/>
      <c r="R141" s="68"/>
    </row>
    <row r="142">
      <c r="B142" s="68"/>
      <c r="C142" s="68"/>
      <c r="D142" s="68"/>
      <c r="E142" s="68"/>
      <c r="F142" s="68"/>
      <c r="G142" s="75"/>
      <c r="H142" s="68"/>
      <c r="I142" s="68"/>
      <c r="J142" s="68"/>
      <c r="K142" s="68"/>
      <c r="L142" s="68"/>
      <c r="M142" s="68"/>
      <c r="N142" s="68"/>
      <c r="O142" s="68"/>
      <c r="P142" s="68"/>
      <c r="Q142" s="68"/>
      <c r="R142" s="68"/>
    </row>
    <row r="143">
      <c r="B143" s="75"/>
      <c r="C143" s="68"/>
      <c r="D143" s="68"/>
      <c r="E143" s="68"/>
      <c r="F143" s="68"/>
      <c r="G143" s="68"/>
      <c r="H143" s="68"/>
      <c r="I143" s="68"/>
      <c r="J143" s="68"/>
      <c r="K143" s="68"/>
      <c r="L143" s="68"/>
      <c r="M143" s="68"/>
      <c r="N143" s="68"/>
      <c r="O143" s="68"/>
      <c r="P143" s="68"/>
      <c r="Q143" s="68"/>
      <c r="R143" s="68"/>
    </row>
    <row r="144">
      <c r="B144" s="68"/>
      <c r="C144" s="68"/>
      <c r="D144" s="68"/>
      <c r="E144" s="68"/>
      <c r="F144" s="68"/>
      <c r="G144" s="68"/>
      <c r="H144" s="68"/>
      <c r="I144" s="68"/>
      <c r="J144" s="68"/>
      <c r="K144" s="68"/>
      <c r="L144" s="68"/>
      <c r="M144" s="68"/>
      <c r="N144" s="68"/>
      <c r="O144" s="68"/>
      <c r="P144" s="68"/>
      <c r="Q144" s="68"/>
      <c r="R144" s="68"/>
    </row>
    <row r="145">
      <c r="B145" s="68"/>
      <c r="C145" s="68"/>
      <c r="D145" s="68"/>
      <c r="E145" s="68"/>
      <c r="F145" s="68"/>
      <c r="G145" s="68"/>
      <c r="H145" s="68"/>
      <c r="I145" s="68"/>
      <c r="J145" s="68"/>
      <c r="K145" s="68"/>
      <c r="L145" s="68"/>
      <c r="M145" s="68"/>
      <c r="N145" s="68"/>
      <c r="O145" s="68"/>
      <c r="P145" s="68"/>
      <c r="Q145" s="68"/>
      <c r="R145" s="68"/>
    </row>
    <row r="146">
      <c r="B146" s="68"/>
      <c r="C146" s="68"/>
      <c r="D146" s="68"/>
      <c r="E146" s="68"/>
      <c r="F146" s="85" t="s">
        <v>150</v>
      </c>
      <c r="G146" s="53"/>
      <c r="H146" s="53"/>
      <c r="I146" s="68"/>
      <c r="J146" s="68"/>
      <c r="K146" s="68"/>
      <c r="L146" s="68"/>
      <c r="M146" s="68"/>
      <c r="N146" s="68"/>
      <c r="O146" s="68"/>
      <c r="P146" s="68"/>
      <c r="Q146" s="68"/>
      <c r="R146" s="68"/>
    </row>
    <row r="147">
      <c r="B147" s="33" t="s">
        <v>2</v>
      </c>
      <c r="C147" s="18"/>
      <c r="D147" s="18"/>
      <c r="E147" s="18"/>
      <c r="F147" s="19"/>
      <c r="G147" s="70"/>
      <c r="H147" s="33" t="s">
        <v>28</v>
      </c>
      <c r="I147" s="18"/>
      <c r="J147" s="18"/>
      <c r="K147" s="18"/>
      <c r="L147" s="19"/>
      <c r="M147" s="70"/>
      <c r="N147" s="33" t="s">
        <v>4</v>
      </c>
      <c r="O147" s="18"/>
      <c r="P147" s="18"/>
      <c r="Q147" s="18"/>
      <c r="R147" s="19"/>
    </row>
    <row r="148">
      <c r="B148" s="71">
        <v>2023.0</v>
      </c>
      <c r="C148" s="72">
        <v>2022.0</v>
      </c>
      <c r="D148" s="72">
        <v>2021.0</v>
      </c>
      <c r="E148" s="72">
        <v>2020.0</v>
      </c>
      <c r="F148" s="72">
        <v>2019.0</v>
      </c>
      <c r="G148" s="73"/>
      <c r="H148" s="72">
        <v>2023.0</v>
      </c>
      <c r="I148" s="72">
        <v>2022.0</v>
      </c>
      <c r="J148" s="72">
        <v>2021.0</v>
      </c>
      <c r="K148" s="72">
        <v>2020.0</v>
      </c>
      <c r="L148" s="72">
        <v>2019.0</v>
      </c>
      <c r="M148" s="73"/>
      <c r="N148" s="72">
        <v>2023.0</v>
      </c>
      <c r="O148" s="72">
        <v>2022.0</v>
      </c>
      <c r="P148" s="72">
        <v>2021.0</v>
      </c>
      <c r="Q148" s="72">
        <v>2020.0</v>
      </c>
      <c r="R148" s="72">
        <v>2019.0</v>
      </c>
    </row>
    <row r="149">
      <c r="B149" s="119">
        <v>7460.0</v>
      </c>
      <c r="C149" s="119">
        <v>8265.0</v>
      </c>
      <c r="D149" s="119">
        <v>7520.0</v>
      </c>
      <c r="E149" s="119">
        <v>6465.0</v>
      </c>
      <c r="F149" s="119">
        <v>5597.0</v>
      </c>
      <c r="G149" s="73"/>
      <c r="H149" s="119">
        <v>1113.0</v>
      </c>
      <c r="I149" s="119">
        <v>1109.0</v>
      </c>
      <c r="J149" s="119">
        <v>1083.0</v>
      </c>
      <c r="K149" s="119">
        <v>905.0</v>
      </c>
      <c r="L149" s="120">
        <v>996.0</v>
      </c>
      <c r="M149" s="73"/>
      <c r="N149" s="120">
        <v>7920.0</v>
      </c>
      <c r="O149" s="120">
        <v>8096.0</v>
      </c>
      <c r="P149" s="120">
        <v>7474.0</v>
      </c>
      <c r="Q149" s="120">
        <v>7120.0</v>
      </c>
      <c r="R149" s="120">
        <v>6216.0</v>
      </c>
    </row>
    <row r="150">
      <c r="B150" s="68"/>
      <c r="C150" s="68"/>
      <c r="D150" s="68"/>
      <c r="E150" s="76"/>
      <c r="F150" s="68"/>
      <c r="G150" s="68"/>
      <c r="H150" s="74"/>
      <c r="I150" s="68"/>
      <c r="J150" s="68"/>
      <c r="K150" s="68"/>
      <c r="L150" s="68"/>
      <c r="M150" s="68"/>
      <c r="N150" s="68"/>
      <c r="O150" s="68"/>
      <c r="P150" s="68"/>
      <c r="Q150" s="124"/>
      <c r="R150" s="68"/>
    </row>
    <row r="151">
      <c r="B151" s="68"/>
      <c r="C151" s="68"/>
      <c r="D151" s="68"/>
      <c r="E151" s="76"/>
      <c r="F151" s="68"/>
      <c r="G151" s="68"/>
      <c r="H151" s="74"/>
      <c r="I151" s="68"/>
      <c r="J151" s="68"/>
      <c r="K151" s="68"/>
      <c r="L151" s="68"/>
      <c r="M151" s="68"/>
      <c r="N151" s="68"/>
      <c r="O151" s="68"/>
      <c r="P151" s="68"/>
      <c r="Q151" s="68"/>
      <c r="R151" s="68"/>
    </row>
    <row r="152">
      <c r="B152" s="68"/>
      <c r="C152" s="68"/>
      <c r="D152" s="68"/>
      <c r="E152" s="76"/>
      <c r="F152" s="68"/>
      <c r="G152" s="68"/>
      <c r="H152" s="74"/>
      <c r="I152" s="68"/>
      <c r="J152" s="68"/>
      <c r="K152" s="68"/>
      <c r="L152" s="68"/>
      <c r="M152" s="68"/>
      <c r="N152" s="68"/>
      <c r="O152" s="68"/>
      <c r="P152" s="68"/>
      <c r="Q152" s="68"/>
      <c r="R152" s="68"/>
    </row>
    <row r="153">
      <c r="B153" s="68"/>
      <c r="C153" s="68"/>
      <c r="D153" s="68"/>
      <c r="E153" s="76"/>
      <c r="F153" s="68"/>
      <c r="G153" s="68"/>
      <c r="H153" s="74"/>
      <c r="I153" s="125" t="s">
        <v>166</v>
      </c>
      <c r="N153" s="68"/>
      <c r="O153" s="68"/>
      <c r="P153" s="68"/>
      <c r="Q153" s="68"/>
      <c r="R153" s="68"/>
    </row>
    <row r="154">
      <c r="B154" s="68"/>
      <c r="C154" s="68"/>
      <c r="D154" s="68"/>
      <c r="E154" s="76"/>
      <c r="F154" s="68"/>
      <c r="G154" s="68"/>
      <c r="H154" s="74"/>
      <c r="N154" s="68"/>
      <c r="O154" s="68"/>
      <c r="P154" s="68"/>
      <c r="Q154" s="68"/>
      <c r="R154" s="68"/>
    </row>
    <row r="155">
      <c r="B155" s="68"/>
      <c r="C155" s="68"/>
      <c r="D155" s="68"/>
      <c r="E155" s="76"/>
      <c r="F155" s="68"/>
      <c r="G155" s="68"/>
      <c r="H155" s="74"/>
      <c r="N155" s="68"/>
      <c r="O155" s="68"/>
      <c r="P155" s="68"/>
      <c r="Q155" s="68"/>
      <c r="R155" s="68"/>
    </row>
    <row r="156">
      <c r="B156" s="68"/>
      <c r="C156" s="68"/>
      <c r="D156" s="68"/>
      <c r="E156" s="76"/>
      <c r="F156" s="68"/>
      <c r="G156" s="68"/>
      <c r="H156" s="74"/>
      <c r="N156" s="68"/>
      <c r="O156" s="68"/>
      <c r="P156" s="68"/>
      <c r="Q156" s="68"/>
      <c r="R156" s="68"/>
    </row>
    <row r="157">
      <c r="B157" s="68"/>
      <c r="C157" s="68"/>
      <c r="D157" s="68"/>
      <c r="E157" s="76"/>
      <c r="F157" s="68"/>
      <c r="G157" s="68"/>
      <c r="H157" s="74"/>
      <c r="N157" s="68"/>
      <c r="O157" s="68"/>
      <c r="P157" s="68"/>
      <c r="Q157" s="68"/>
      <c r="R157" s="68"/>
    </row>
    <row r="158">
      <c r="B158" s="68"/>
      <c r="C158" s="68"/>
      <c r="D158" s="68"/>
      <c r="E158" s="76"/>
      <c r="F158" s="68"/>
      <c r="G158" s="68"/>
      <c r="H158" s="74"/>
      <c r="N158" s="68"/>
      <c r="O158" s="68"/>
      <c r="P158" s="68"/>
      <c r="Q158" s="68"/>
      <c r="R158" s="68"/>
    </row>
    <row r="159">
      <c r="B159" s="68"/>
      <c r="C159" s="68"/>
      <c r="D159" s="68"/>
      <c r="E159" s="76"/>
      <c r="F159" s="68"/>
      <c r="G159" s="68"/>
      <c r="H159" s="74"/>
      <c r="N159" s="68"/>
      <c r="O159" s="68"/>
      <c r="P159" s="68"/>
      <c r="Q159" s="68"/>
      <c r="R159" s="68"/>
    </row>
    <row r="160">
      <c r="B160" s="68"/>
      <c r="C160" s="68"/>
      <c r="D160" s="68"/>
      <c r="E160" s="68"/>
      <c r="F160" s="68"/>
      <c r="G160" s="68"/>
      <c r="H160" s="68"/>
      <c r="N160" s="68"/>
      <c r="O160" s="68"/>
      <c r="P160" s="68"/>
      <c r="Q160" s="68"/>
      <c r="R160" s="68"/>
    </row>
    <row r="161">
      <c r="B161" s="68"/>
      <c r="C161" s="68"/>
      <c r="D161" s="68"/>
      <c r="E161" s="68"/>
      <c r="F161" s="68"/>
      <c r="G161" s="68"/>
      <c r="H161" s="68"/>
      <c r="N161" s="68"/>
      <c r="O161" s="68"/>
      <c r="P161" s="68"/>
      <c r="Q161" s="68"/>
      <c r="R161" s="68"/>
    </row>
    <row r="162">
      <c r="B162" s="68"/>
      <c r="C162" s="68"/>
      <c r="D162" s="68"/>
      <c r="E162" s="68"/>
      <c r="F162" s="68"/>
      <c r="G162" s="68"/>
      <c r="H162" s="68"/>
      <c r="N162" s="68"/>
      <c r="O162" s="68"/>
      <c r="P162" s="68"/>
      <c r="Q162" s="68"/>
      <c r="R162" s="68"/>
    </row>
    <row r="163">
      <c r="B163" s="68"/>
      <c r="C163" s="68"/>
      <c r="D163" s="68"/>
      <c r="E163" s="68"/>
      <c r="F163" s="68"/>
      <c r="G163" s="68"/>
      <c r="H163" s="75"/>
      <c r="N163" s="68"/>
      <c r="O163" s="68"/>
      <c r="P163" s="68"/>
      <c r="Q163" s="68"/>
      <c r="R163" s="68"/>
    </row>
    <row r="164">
      <c r="B164" s="68"/>
      <c r="C164" s="68"/>
      <c r="D164" s="68"/>
      <c r="E164" s="68"/>
      <c r="F164" s="68"/>
      <c r="G164" s="68"/>
      <c r="H164" s="68"/>
      <c r="I164" s="68"/>
      <c r="J164" s="68"/>
      <c r="K164" s="68"/>
      <c r="L164" s="68"/>
      <c r="M164" s="68"/>
      <c r="N164" s="75"/>
      <c r="O164" s="68"/>
      <c r="P164" s="68"/>
      <c r="Q164" s="68"/>
      <c r="R164" s="68"/>
    </row>
    <row r="165">
      <c r="B165" s="68"/>
      <c r="C165" s="68"/>
      <c r="D165" s="68"/>
      <c r="E165" s="68"/>
      <c r="F165" s="68"/>
      <c r="G165" s="68"/>
      <c r="H165" s="68"/>
      <c r="I165" s="68"/>
      <c r="J165" s="68"/>
      <c r="K165" s="68"/>
      <c r="L165" s="68"/>
      <c r="M165" s="68"/>
      <c r="N165" s="68"/>
      <c r="O165" s="68"/>
      <c r="P165" s="68"/>
      <c r="Q165" s="68"/>
      <c r="R165" s="68"/>
    </row>
    <row r="166">
      <c r="B166" s="68"/>
      <c r="C166" s="68"/>
      <c r="D166" s="68"/>
      <c r="E166" s="68"/>
      <c r="F166" s="68"/>
      <c r="G166" s="68"/>
      <c r="H166" s="68"/>
      <c r="I166" s="68"/>
      <c r="J166" s="68"/>
      <c r="K166" s="68"/>
      <c r="L166" s="68"/>
      <c r="M166" s="68"/>
      <c r="N166" s="68"/>
      <c r="O166" s="68"/>
      <c r="P166" s="68"/>
      <c r="Q166" s="68"/>
      <c r="R166" s="68"/>
    </row>
    <row r="167">
      <c r="B167" s="68"/>
      <c r="C167" s="68"/>
      <c r="D167" s="68"/>
      <c r="E167" s="68"/>
      <c r="F167" s="85" t="s">
        <v>167</v>
      </c>
      <c r="G167" s="53"/>
      <c r="H167" s="53"/>
      <c r="I167" s="68"/>
      <c r="J167" s="68"/>
      <c r="K167" s="68"/>
      <c r="L167" s="68"/>
      <c r="M167" s="68"/>
      <c r="N167" s="68"/>
      <c r="O167" s="68"/>
      <c r="P167" s="68"/>
      <c r="Q167" s="68"/>
      <c r="R167" s="68"/>
    </row>
    <row r="168">
      <c r="B168" s="33" t="s">
        <v>2</v>
      </c>
      <c r="C168" s="18"/>
      <c r="D168" s="18"/>
      <c r="E168" s="18"/>
      <c r="F168" s="19"/>
      <c r="G168" s="70"/>
      <c r="H168" s="33" t="s">
        <v>28</v>
      </c>
      <c r="I168" s="18"/>
      <c r="J168" s="18"/>
      <c r="K168" s="18"/>
      <c r="L168" s="19"/>
      <c r="M168" s="70"/>
      <c r="N168" s="33" t="s">
        <v>4</v>
      </c>
      <c r="O168" s="18"/>
      <c r="P168" s="18"/>
      <c r="Q168" s="18"/>
      <c r="R168" s="19"/>
    </row>
    <row r="169">
      <c r="B169" s="71">
        <v>2023.0</v>
      </c>
      <c r="C169" s="72">
        <v>2022.0</v>
      </c>
      <c r="D169" s="72">
        <v>2021.0</v>
      </c>
      <c r="E169" s="72">
        <v>2020.0</v>
      </c>
      <c r="F169" s="72">
        <v>2019.0</v>
      </c>
      <c r="G169" s="73"/>
      <c r="H169" s="72">
        <v>2023.0</v>
      </c>
      <c r="I169" s="72">
        <v>2022.0</v>
      </c>
      <c r="J169" s="72">
        <v>2021.0</v>
      </c>
      <c r="K169" s="72">
        <v>2020.0</v>
      </c>
      <c r="L169" s="72">
        <v>2019.0</v>
      </c>
      <c r="M169" s="73"/>
      <c r="N169" s="72">
        <v>2023.0</v>
      </c>
      <c r="O169" s="72">
        <v>2022.0</v>
      </c>
      <c r="P169" s="72">
        <v>2021.0</v>
      </c>
      <c r="Q169" s="72">
        <v>2020.0</v>
      </c>
      <c r="R169" s="72">
        <v>2019.0</v>
      </c>
    </row>
    <row r="170">
      <c r="B170" s="117">
        <v>6359.0</v>
      </c>
      <c r="C170" s="117">
        <v>865.0</v>
      </c>
      <c r="D170" s="117">
        <v>-9850.0</v>
      </c>
      <c r="E170" s="117">
        <v>1660.0</v>
      </c>
      <c r="F170" s="118">
        <v>-2042.0</v>
      </c>
      <c r="G170" s="73"/>
      <c r="H170" s="119">
        <v>260.0</v>
      </c>
      <c r="I170" s="119">
        <v>0.0</v>
      </c>
      <c r="J170" s="119">
        <v>-500.0</v>
      </c>
      <c r="K170" s="119">
        <v>675.0</v>
      </c>
      <c r="L170" s="120">
        <v>200.0</v>
      </c>
      <c r="M170" s="73"/>
      <c r="N170" s="121">
        <v>649.0</v>
      </c>
      <c r="O170" s="121">
        <v>-396.0</v>
      </c>
      <c r="P170" s="121">
        <v>0.0</v>
      </c>
      <c r="Q170" s="121">
        <v>5000.0</v>
      </c>
      <c r="R170" s="122">
        <v>56.0</v>
      </c>
    </row>
    <row r="171">
      <c r="B171" s="68"/>
      <c r="C171" s="68"/>
      <c r="D171" s="68"/>
      <c r="E171" s="76"/>
      <c r="F171" s="68"/>
      <c r="G171" s="68"/>
      <c r="H171" s="74"/>
      <c r="I171" s="68"/>
      <c r="J171" s="68"/>
      <c r="K171" s="68"/>
      <c r="L171" s="68"/>
      <c r="M171" s="68"/>
      <c r="N171" s="68"/>
      <c r="O171" s="68"/>
      <c r="P171" s="68"/>
      <c r="Q171" s="68"/>
      <c r="R171" s="68"/>
    </row>
    <row r="172">
      <c r="B172" s="68"/>
      <c r="C172" s="68"/>
      <c r="D172" s="68"/>
      <c r="E172" s="76"/>
      <c r="F172" s="68"/>
      <c r="G172" s="68"/>
      <c r="H172" s="74"/>
      <c r="I172" s="68"/>
      <c r="J172" s="68"/>
      <c r="K172" s="68"/>
      <c r="L172" s="68"/>
      <c r="M172" s="68"/>
      <c r="N172" s="68"/>
      <c r="O172" s="68"/>
      <c r="P172" s="68"/>
      <c r="Q172" s="68"/>
      <c r="R172" s="68"/>
    </row>
    <row r="173">
      <c r="B173" s="68"/>
      <c r="C173" s="68"/>
      <c r="D173" s="68"/>
      <c r="E173" s="76"/>
      <c r="F173" s="68"/>
      <c r="G173" s="68"/>
      <c r="H173" s="74"/>
      <c r="I173" s="125" t="s">
        <v>168</v>
      </c>
      <c r="N173" s="68"/>
      <c r="O173" s="68"/>
      <c r="P173" s="68"/>
      <c r="Q173" s="68"/>
      <c r="R173" s="68"/>
    </row>
    <row r="174">
      <c r="B174" s="68"/>
      <c r="C174" s="68"/>
      <c r="D174" s="68"/>
      <c r="E174" s="76"/>
      <c r="F174" s="68"/>
      <c r="G174" s="68"/>
      <c r="H174" s="74"/>
      <c r="N174" s="68"/>
      <c r="O174" s="68"/>
      <c r="P174" s="68"/>
      <c r="Q174" s="68"/>
      <c r="R174" s="68"/>
    </row>
    <row r="175">
      <c r="B175" s="68"/>
      <c r="C175" s="68"/>
      <c r="D175" s="68"/>
      <c r="E175" s="76"/>
      <c r="F175" s="68"/>
      <c r="G175" s="68"/>
      <c r="H175" s="74"/>
      <c r="N175" s="68"/>
      <c r="O175" s="68"/>
      <c r="P175" s="68"/>
      <c r="Q175" s="68"/>
      <c r="R175" s="68"/>
    </row>
    <row r="176">
      <c r="B176" s="68"/>
      <c r="C176" s="68"/>
      <c r="D176" s="68"/>
      <c r="E176" s="76"/>
      <c r="F176" s="68"/>
      <c r="G176" s="68"/>
      <c r="H176" s="74"/>
      <c r="N176" s="68"/>
      <c r="O176" s="68"/>
      <c r="P176" s="68"/>
      <c r="Q176" s="68"/>
      <c r="R176" s="68"/>
    </row>
    <row r="177">
      <c r="B177" s="68"/>
      <c r="C177" s="68"/>
      <c r="D177" s="68"/>
      <c r="E177" s="76"/>
      <c r="F177" s="68"/>
      <c r="G177" s="68"/>
      <c r="H177" s="74"/>
      <c r="N177" s="68"/>
      <c r="O177" s="68"/>
      <c r="P177" s="68"/>
      <c r="Q177" s="68"/>
      <c r="R177" s="68"/>
    </row>
    <row r="178">
      <c r="B178" s="68"/>
      <c r="C178" s="68"/>
      <c r="D178" s="68"/>
      <c r="E178" s="68"/>
      <c r="F178" s="68"/>
      <c r="G178" s="68"/>
      <c r="H178" s="68"/>
      <c r="N178" s="68"/>
      <c r="O178" s="68"/>
      <c r="P178" s="68"/>
      <c r="Q178" s="68"/>
      <c r="R178" s="68"/>
    </row>
    <row r="179">
      <c r="B179" s="68"/>
      <c r="C179" s="68"/>
      <c r="D179" s="68"/>
      <c r="E179" s="68"/>
      <c r="F179" s="68"/>
      <c r="G179" s="68"/>
      <c r="H179" s="68"/>
      <c r="N179" s="68"/>
      <c r="O179" s="68"/>
      <c r="P179" s="68"/>
      <c r="Q179" s="68"/>
      <c r="R179" s="68"/>
    </row>
    <row r="180">
      <c r="B180" s="68"/>
      <c r="C180" s="68"/>
      <c r="D180" s="68"/>
      <c r="E180" s="68"/>
      <c r="F180" s="68"/>
      <c r="G180" s="68"/>
      <c r="H180" s="68"/>
      <c r="N180" s="68"/>
      <c r="O180" s="68"/>
      <c r="P180" s="68"/>
      <c r="Q180" s="68"/>
      <c r="R180" s="68"/>
    </row>
    <row r="181">
      <c r="B181" s="68"/>
      <c r="C181" s="68"/>
      <c r="D181" s="68"/>
      <c r="E181" s="68"/>
      <c r="F181" s="68"/>
      <c r="G181" s="68"/>
      <c r="H181" s="68"/>
      <c r="N181" s="68"/>
      <c r="O181" s="68"/>
      <c r="P181" s="68"/>
      <c r="Q181" s="68"/>
      <c r="R181" s="68"/>
    </row>
    <row r="182">
      <c r="B182" s="68"/>
      <c r="C182" s="68"/>
      <c r="D182" s="68"/>
      <c r="E182" s="68"/>
      <c r="F182" s="68"/>
      <c r="G182" s="68"/>
      <c r="H182" s="68"/>
      <c r="N182" s="68"/>
      <c r="O182" s="68"/>
      <c r="P182" s="68"/>
      <c r="Q182" s="68"/>
      <c r="R182" s="68"/>
    </row>
    <row r="183">
      <c r="B183" s="75"/>
      <c r="C183" s="68"/>
      <c r="D183" s="68"/>
      <c r="E183" s="68"/>
      <c r="F183" s="68"/>
      <c r="G183" s="68"/>
      <c r="H183" s="68"/>
      <c r="N183" s="68"/>
      <c r="O183" s="68"/>
      <c r="P183" s="68"/>
      <c r="Q183" s="68"/>
      <c r="R183" s="68"/>
    </row>
    <row r="184">
      <c r="B184" s="68"/>
      <c r="C184" s="68"/>
      <c r="D184" s="68"/>
      <c r="E184" s="68"/>
      <c r="F184" s="68"/>
      <c r="G184" s="68"/>
      <c r="H184" s="75"/>
      <c r="I184" s="68"/>
      <c r="J184" s="68"/>
      <c r="K184" s="68"/>
      <c r="L184" s="68"/>
      <c r="M184" s="68"/>
      <c r="N184" s="68"/>
      <c r="O184" s="68"/>
      <c r="P184" s="68"/>
      <c r="Q184" s="68"/>
      <c r="R184" s="68"/>
    </row>
    <row r="185">
      <c r="B185" s="68"/>
      <c r="C185" s="68"/>
      <c r="D185" s="68"/>
      <c r="E185" s="68"/>
      <c r="F185" s="68"/>
      <c r="G185" s="68"/>
      <c r="H185" s="68"/>
      <c r="I185" s="68"/>
      <c r="J185" s="68"/>
      <c r="K185" s="68"/>
      <c r="L185" s="68"/>
      <c r="M185" s="68"/>
      <c r="N185" s="68"/>
      <c r="O185" s="68"/>
      <c r="P185" s="68"/>
      <c r="Q185" s="68"/>
      <c r="R185" s="68"/>
    </row>
    <row r="186">
      <c r="B186" s="68"/>
      <c r="C186" s="68"/>
      <c r="D186" s="68"/>
      <c r="E186" s="68"/>
      <c r="F186" s="68"/>
      <c r="G186" s="68"/>
      <c r="H186" s="68"/>
      <c r="I186" s="68"/>
      <c r="J186" s="68"/>
      <c r="K186" s="68"/>
      <c r="L186" s="68"/>
      <c r="M186" s="68"/>
      <c r="N186" s="68"/>
      <c r="O186" s="68"/>
      <c r="P186" s="68"/>
      <c r="Q186" s="68"/>
      <c r="R186" s="68"/>
    </row>
    <row r="187">
      <c r="B187" s="68"/>
      <c r="C187" s="68"/>
      <c r="D187" s="68"/>
      <c r="E187" s="68"/>
      <c r="F187" s="68"/>
      <c r="G187" s="68"/>
      <c r="H187" s="68"/>
      <c r="I187" s="68"/>
      <c r="J187" s="68"/>
      <c r="K187" s="68"/>
      <c r="L187" s="68"/>
      <c r="M187" s="68"/>
      <c r="N187" s="68"/>
      <c r="O187" s="68"/>
      <c r="P187" s="68"/>
      <c r="Q187" s="68"/>
      <c r="R187" s="68"/>
    </row>
    <row r="188">
      <c r="B188" s="68"/>
      <c r="C188" s="68"/>
      <c r="D188" s="68"/>
      <c r="E188" s="68"/>
      <c r="F188" s="85" t="s">
        <v>152</v>
      </c>
      <c r="G188" s="53"/>
      <c r="H188" s="53"/>
      <c r="I188" s="68"/>
      <c r="J188" s="68"/>
      <c r="K188" s="68"/>
      <c r="L188" s="68"/>
      <c r="M188" s="68"/>
      <c r="N188" s="68"/>
      <c r="O188" s="68"/>
      <c r="P188" s="68"/>
      <c r="Q188" s="68"/>
      <c r="R188" s="68"/>
    </row>
    <row r="189">
      <c r="B189" s="33" t="s">
        <v>2</v>
      </c>
      <c r="C189" s="18"/>
      <c r="D189" s="18"/>
      <c r="E189" s="18"/>
      <c r="F189" s="19"/>
      <c r="G189" s="70"/>
      <c r="H189" s="33" t="s">
        <v>28</v>
      </c>
      <c r="I189" s="18"/>
      <c r="J189" s="18"/>
      <c r="K189" s="18"/>
      <c r="L189" s="19"/>
      <c r="M189" s="70"/>
      <c r="N189" s="33" t="s">
        <v>4</v>
      </c>
      <c r="O189" s="18"/>
      <c r="P189" s="18"/>
      <c r="Q189" s="18"/>
      <c r="R189" s="19"/>
    </row>
    <row r="190">
      <c r="B190" s="71">
        <v>2023.0</v>
      </c>
      <c r="C190" s="72">
        <v>2022.0</v>
      </c>
      <c r="D190" s="72">
        <v>2021.0</v>
      </c>
      <c r="E190" s="72">
        <v>2020.0</v>
      </c>
      <c r="F190" s="72">
        <v>2019.0</v>
      </c>
      <c r="G190" s="73"/>
      <c r="H190" s="72">
        <v>2023.0</v>
      </c>
      <c r="I190" s="72">
        <v>2022.0</v>
      </c>
      <c r="J190" s="72">
        <v>2021.0</v>
      </c>
      <c r="K190" s="72">
        <v>2020.0</v>
      </c>
      <c r="L190" s="72">
        <v>2019.0</v>
      </c>
      <c r="M190" s="73"/>
      <c r="N190" s="72">
        <v>2023.0</v>
      </c>
      <c r="O190" s="72">
        <v>2022.0</v>
      </c>
      <c r="P190" s="72">
        <v>2021.0</v>
      </c>
      <c r="Q190" s="72">
        <v>2020.0</v>
      </c>
      <c r="R190" s="72">
        <v>2019.0</v>
      </c>
    </row>
    <row r="191">
      <c r="B191" s="110">
        <v>-1165.0</v>
      </c>
      <c r="C191" s="117">
        <v>-304.0</v>
      </c>
      <c r="D191" s="117">
        <v>19350.0</v>
      </c>
      <c r="E191" s="117">
        <v>37062.0</v>
      </c>
      <c r="F191" s="118">
        <v>16294.0</v>
      </c>
      <c r="G191" s="73"/>
      <c r="H191" s="126">
        <v>0.0</v>
      </c>
      <c r="I191" s="126">
        <v>0.0</v>
      </c>
      <c r="J191" s="126">
        <v>0.0</v>
      </c>
      <c r="K191" s="126">
        <v>0.0</v>
      </c>
      <c r="L191" s="126">
        <v>0.0</v>
      </c>
      <c r="M191" s="73"/>
      <c r="N191" s="121">
        <v>330.0</v>
      </c>
      <c r="O191" s="121">
        <v>-4.0</v>
      </c>
      <c r="P191" s="121">
        <v>1591.0</v>
      </c>
      <c r="Q191" s="121">
        <v>4414.0</v>
      </c>
      <c r="R191" s="122">
        <v>1420.0</v>
      </c>
    </row>
    <row r="192">
      <c r="B192" s="68"/>
      <c r="C192" s="68"/>
      <c r="D192" s="68"/>
      <c r="E192" s="76"/>
      <c r="F192" s="68"/>
      <c r="G192" s="68"/>
      <c r="H192" s="74"/>
      <c r="I192" s="68"/>
      <c r="J192" s="68"/>
      <c r="K192" s="68"/>
      <c r="L192" s="68"/>
      <c r="M192" s="68"/>
      <c r="N192" s="68"/>
      <c r="O192" s="68"/>
      <c r="P192" s="68"/>
      <c r="Q192" s="68"/>
      <c r="R192" s="68"/>
    </row>
    <row r="193">
      <c r="B193" s="68"/>
      <c r="C193" s="68"/>
      <c r="D193" s="68"/>
      <c r="E193" s="76"/>
      <c r="F193" s="68"/>
      <c r="G193" s="68"/>
      <c r="H193" s="125" t="s">
        <v>169</v>
      </c>
      <c r="N193" s="68"/>
      <c r="O193" s="68"/>
      <c r="P193" s="68"/>
      <c r="Q193" s="68"/>
      <c r="R193" s="68"/>
    </row>
    <row r="194">
      <c r="B194" s="68"/>
      <c r="C194" s="68"/>
      <c r="D194" s="68"/>
      <c r="E194" s="76"/>
      <c r="F194" s="68"/>
      <c r="G194" s="68"/>
      <c r="N194" s="68"/>
      <c r="O194" s="68"/>
      <c r="P194" s="68"/>
      <c r="Q194" s="68"/>
      <c r="R194" s="68"/>
    </row>
    <row r="195">
      <c r="B195" s="68"/>
      <c r="C195" s="68"/>
      <c r="D195" s="68"/>
      <c r="E195" s="76"/>
      <c r="F195" s="68"/>
      <c r="G195" s="68"/>
      <c r="N195" s="68"/>
      <c r="O195" s="68"/>
      <c r="P195" s="68"/>
      <c r="Q195" s="68"/>
      <c r="R195" s="68"/>
    </row>
    <row r="196">
      <c r="B196" s="68"/>
      <c r="C196" s="68"/>
      <c r="D196" s="68"/>
      <c r="E196" s="76"/>
      <c r="F196" s="68"/>
      <c r="G196" s="68"/>
      <c r="N196" s="68"/>
      <c r="O196" s="68"/>
      <c r="P196" s="68"/>
      <c r="Q196" s="68"/>
      <c r="R196" s="68"/>
    </row>
    <row r="197">
      <c r="B197" s="68"/>
      <c r="C197" s="68"/>
      <c r="D197" s="68"/>
      <c r="E197" s="76"/>
      <c r="F197" s="68"/>
      <c r="G197" s="68"/>
      <c r="N197" s="68"/>
      <c r="O197" s="68"/>
      <c r="P197" s="68"/>
      <c r="Q197" s="68"/>
      <c r="R197" s="68"/>
    </row>
    <row r="198">
      <c r="B198" s="68"/>
      <c r="C198" s="68"/>
      <c r="D198" s="68"/>
      <c r="E198" s="68"/>
      <c r="F198" s="68"/>
      <c r="G198" s="68"/>
      <c r="N198" s="68"/>
      <c r="O198" s="68"/>
      <c r="P198" s="68"/>
      <c r="Q198" s="68"/>
      <c r="R198" s="68"/>
    </row>
    <row r="199">
      <c r="B199" s="68"/>
      <c r="C199" s="68"/>
      <c r="D199" s="68"/>
      <c r="E199" s="68"/>
      <c r="F199" s="68"/>
      <c r="G199" s="68"/>
      <c r="N199" s="68"/>
      <c r="O199" s="68"/>
      <c r="P199" s="68"/>
      <c r="Q199" s="68"/>
      <c r="R199" s="68"/>
    </row>
    <row r="200">
      <c r="B200" s="68"/>
      <c r="C200" s="68"/>
      <c r="D200" s="68"/>
      <c r="E200" s="68"/>
      <c r="F200" s="68"/>
      <c r="G200" s="68"/>
      <c r="N200" s="68"/>
      <c r="O200" s="68"/>
      <c r="P200" s="68"/>
      <c r="Q200" s="68"/>
      <c r="R200" s="68"/>
    </row>
    <row r="201">
      <c r="B201" s="68"/>
      <c r="C201" s="68"/>
      <c r="D201" s="68"/>
      <c r="E201" s="68"/>
      <c r="F201" s="68"/>
      <c r="G201" s="68"/>
      <c r="N201" s="68"/>
      <c r="O201" s="68"/>
      <c r="P201" s="68"/>
      <c r="Q201" s="68"/>
      <c r="R201" s="68"/>
    </row>
    <row r="202">
      <c r="B202" s="68"/>
      <c r="C202" s="68"/>
      <c r="D202" s="68"/>
      <c r="E202" s="68"/>
      <c r="F202" s="68"/>
      <c r="G202" s="68"/>
      <c r="N202" s="75"/>
      <c r="O202" s="68"/>
      <c r="P202" s="68"/>
      <c r="Q202" s="68"/>
      <c r="R202" s="68"/>
    </row>
    <row r="203">
      <c r="B203" s="68"/>
      <c r="C203" s="68"/>
      <c r="D203" s="68"/>
      <c r="E203" s="68"/>
      <c r="F203" s="68"/>
      <c r="G203" s="68"/>
      <c r="N203" s="68"/>
      <c r="O203" s="68"/>
      <c r="P203" s="68"/>
      <c r="Q203" s="68"/>
      <c r="R203" s="68"/>
    </row>
    <row r="204">
      <c r="B204" s="68"/>
      <c r="C204" s="68"/>
      <c r="D204" s="68"/>
      <c r="E204" s="68"/>
      <c r="F204" s="68"/>
      <c r="G204" s="68"/>
      <c r="N204" s="68"/>
      <c r="O204" s="68"/>
      <c r="P204" s="68"/>
      <c r="Q204" s="68"/>
      <c r="R204" s="68"/>
    </row>
    <row r="205">
      <c r="B205" s="68"/>
      <c r="C205" s="68"/>
      <c r="D205" s="68"/>
      <c r="E205" s="68"/>
      <c r="F205" s="68"/>
      <c r="G205" s="68"/>
      <c r="H205" s="68"/>
      <c r="I205" s="68"/>
      <c r="J205" s="68"/>
      <c r="K205" s="68"/>
      <c r="L205" s="68"/>
      <c r="M205" s="68"/>
      <c r="N205" s="68"/>
      <c r="O205" s="68"/>
      <c r="P205" s="68"/>
      <c r="Q205" s="68"/>
      <c r="R205" s="68"/>
    </row>
    <row r="206">
      <c r="B206" s="68"/>
      <c r="C206" s="68"/>
      <c r="D206" s="68"/>
      <c r="E206" s="68"/>
      <c r="F206" s="85" t="s">
        <v>170</v>
      </c>
      <c r="G206" s="53"/>
      <c r="H206" s="53"/>
      <c r="I206" s="68"/>
      <c r="J206" s="68"/>
      <c r="K206" s="68"/>
      <c r="L206" s="68"/>
      <c r="M206" s="68"/>
      <c r="N206" s="68"/>
      <c r="O206" s="68"/>
      <c r="P206" s="68"/>
      <c r="Q206" s="68"/>
      <c r="R206" s="68"/>
    </row>
    <row r="207">
      <c r="B207" s="33" t="s">
        <v>2</v>
      </c>
      <c r="C207" s="18"/>
      <c r="D207" s="18"/>
      <c r="E207" s="18"/>
      <c r="F207" s="19"/>
      <c r="G207" s="70"/>
      <c r="H207" s="33" t="s">
        <v>28</v>
      </c>
      <c r="I207" s="18"/>
      <c r="J207" s="18"/>
      <c r="K207" s="18"/>
      <c r="L207" s="19"/>
      <c r="M207" s="70"/>
      <c r="N207" s="33" t="s">
        <v>4</v>
      </c>
      <c r="O207" s="18"/>
      <c r="P207" s="18"/>
      <c r="Q207" s="18"/>
      <c r="R207" s="19"/>
    </row>
    <row r="208">
      <c r="B208" s="71">
        <v>2023.0</v>
      </c>
      <c r="C208" s="72">
        <v>2022.0</v>
      </c>
      <c r="D208" s="72">
        <v>2021.0</v>
      </c>
      <c r="E208" s="72">
        <v>2020.0</v>
      </c>
      <c r="F208" s="72">
        <v>2019.0</v>
      </c>
      <c r="G208" s="73"/>
      <c r="H208" s="72">
        <v>2023.0</v>
      </c>
      <c r="I208" s="72">
        <v>2022.0</v>
      </c>
      <c r="J208" s="72">
        <v>2021.0</v>
      </c>
      <c r="K208" s="72">
        <v>2020.0</v>
      </c>
      <c r="L208" s="72">
        <v>2019.0</v>
      </c>
      <c r="M208" s="73"/>
      <c r="N208" s="72">
        <v>2023.0</v>
      </c>
      <c r="O208" s="72">
        <v>2022.0</v>
      </c>
      <c r="P208" s="72">
        <v>2021.0</v>
      </c>
      <c r="Q208" s="72">
        <v>2020.0</v>
      </c>
      <c r="R208" s="72">
        <v>2019.0</v>
      </c>
    </row>
    <row r="209">
      <c r="B209" s="104">
        <v>203441.0</v>
      </c>
      <c r="C209" s="104">
        <v>241873.0</v>
      </c>
      <c r="D209" s="104">
        <v>415871.0</v>
      </c>
      <c r="E209" s="104">
        <v>461007.0</v>
      </c>
      <c r="F209" s="104">
        <v>263083.0</v>
      </c>
      <c r="G209" s="73"/>
      <c r="H209" s="114">
        <v>17521.0</v>
      </c>
      <c r="I209" s="114">
        <v>12960.0</v>
      </c>
      <c r="J209" s="114">
        <v>12992.0</v>
      </c>
      <c r="K209" s="114">
        <v>14502.0</v>
      </c>
      <c r="L209" s="114">
        <v>12128.0</v>
      </c>
      <c r="M209" s="73"/>
      <c r="N209" s="127">
        <v>76128.0</v>
      </c>
      <c r="O209" s="127">
        <v>66135.0</v>
      </c>
      <c r="P209" s="127">
        <v>75739.0</v>
      </c>
      <c r="Q209" s="127">
        <v>85265.0</v>
      </c>
      <c r="R209" s="127">
        <v>63405.0</v>
      </c>
    </row>
    <row r="210">
      <c r="B210" s="68"/>
      <c r="C210" s="68"/>
      <c r="D210" s="68"/>
      <c r="E210" s="76"/>
      <c r="F210" s="68"/>
      <c r="G210" s="68"/>
      <c r="H210" s="74"/>
      <c r="I210" s="68"/>
      <c r="J210" s="68"/>
      <c r="K210" s="68"/>
      <c r="L210" s="68"/>
      <c r="M210" s="68"/>
      <c r="N210" s="68"/>
      <c r="O210" s="68"/>
      <c r="P210" s="68"/>
      <c r="Q210" s="68"/>
      <c r="R210" s="68"/>
    </row>
    <row r="211">
      <c r="B211" s="68"/>
      <c r="C211" s="68"/>
      <c r="D211" s="68"/>
      <c r="E211" s="76"/>
      <c r="F211" s="68"/>
      <c r="G211" s="68"/>
      <c r="H211" s="74"/>
      <c r="I211" s="68"/>
      <c r="J211" s="68"/>
      <c r="K211" s="68"/>
      <c r="L211" s="68"/>
      <c r="M211" s="68"/>
      <c r="N211" s="68"/>
      <c r="O211" s="68"/>
      <c r="P211" s="68"/>
      <c r="Q211" s="68"/>
      <c r="R211" s="68"/>
    </row>
    <row r="212">
      <c r="B212" s="68"/>
      <c r="C212" s="68"/>
      <c r="D212" s="68"/>
      <c r="E212" s="76"/>
      <c r="F212" s="68"/>
      <c r="G212" s="68"/>
      <c r="H212" s="125" t="s">
        <v>171</v>
      </c>
      <c r="M212" s="68"/>
      <c r="N212" s="68"/>
      <c r="O212" s="68"/>
      <c r="P212" s="68"/>
      <c r="Q212" s="68"/>
      <c r="R212" s="68"/>
    </row>
    <row r="213">
      <c r="B213" s="68"/>
      <c r="C213" s="68"/>
      <c r="D213" s="68"/>
      <c r="E213" s="76"/>
      <c r="F213" s="68"/>
      <c r="G213" s="68"/>
      <c r="M213" s="68"/>
      <c r="N213" s="68"/>
      <c r="O213" s="68"/>
      <c r="P213" s="68"/>
      <c r="Q213" s="68"/>
      <c r="R213" s="68"/>
    </row>
    <row r="214">
      <c r="B214" s="68"/>
      <c r="C214" s="68"/>
      <c r="D214" s="68"/>
      <c r="E214" s="76"/>
      <c r="F214" s="68"/>
      <c r="G214" s="68"/>
      <c r="M214" s="68"/>
      <c r="N214" s="68"/>
      <c r="O214" s="68"/>
      <c r="P214" s="68"/>
      <c r="Q214" s="68"/>
      <c r="R214" s="68"/>
    </row>
    <row r="215">
      <c r="B215" s="68"/>
      <c r="C215" s="68"/>
      <c r="D215" s="68"/>
      <c r="E215" s="76"/>
      <c r="F215" s="68"/>
      <c r="G215" s="68"/>
      <c r="M215" s="68"/>
      <c r="N215" s="68"/>
      <c r="O215" s="68"/>
      <c r="P215" s="68"/>
      <c r="Q215" s="68"/>
      <c r="R215" s="68"/>
    </row>
    <row r="216">
      <c r="B216" s="68"/>
      <c r="C216" s="68"/>
      <c r="D216" s="68"/>
      <c r="E216" s="68"/>
      <c r="F216" s="68"/>
      <c r="G216" s="68"/>
      <c r="M216" s="68"/>
      <c r="N216" s="68"/>
      <c r="O216" s="68"/>
      <c r="P216" s="68"/>
      <c r="Q216" s="68"/>
      <c r="R216" s="68"/>
    </row>
    <row r="217">
      <c r="B217" s="68"/>
      <c r="C217" s="68"/>
      <c r="D217" s="68"/>
      <c r="E217" s="68"/>
      <c r="F217" s="68"/>
      <c r="G217" s="68"/>
      <c r="M217" s="68"/>
      <c r="N217" s="68"/>
      <c r="O217" s="68"/>
      <c r="P217" s="68"/>
      <c r="Q217" s="68"/>
      <c r="R217" s="68"/>
    </row>
    <row r="218">
      <c r="B218" s="68"/>
      <c r="C218" s="68"/>
      <c r="D218" s="68"/>
      <c r="E218" s="68"/>
      <c r="F218" s="68"/>
      <c r="G218" s="68"/>
      <c r="M218" s="68"/>
      <c r="N218" s="68"/>
      <c r="O218" s="68"/>
      <c r="P218" s="68"/>
      <c r="Q218" s="68"/>
      <c r="R218" s="68"/>
    </row>
    <row r="219">
      <c r="B219" s="68"/>
      <c r="C219" s="68"/>
      <c r="D219" s="68"/>
      <c r="E219" s="68"/>
      <c r="F219" s="68"/>
      <c r="G219" s="68"/>
      <c r="M219" s="68"/>
      <c r="N219" s="68"/>
      <c r="O219" s="68"/>
      <c r="P219" s="68"/>
      <c r="Q219" s="68"/>
      <c r="R219" s="68"/>
    </row>
    <row r="220">
      <c r="B220" s="68"/>
      <c r="C220" s="68"/>
      <c r="D220" s="68"/>
      <c r="E220" s="68"/>
      <c r="F220" s="68"/>
      <c r="G220" s="68"/>
      <c r="M220" s="68"/>
      <c r="N220" s="68"/>
      <c r="O220" s="68"/>
      <c r="P220" s="68"/>
      <c r="Q220" s="68"/>
      <c r="R220" s="68"/>
    </row>
    <row r="221">
      <c r="B221" s="75"/>
      <c r="C221" s="68"/>
      <c r="D221" s="68"/>
      <c r="E221" s="68"/>
      <c r="F221" s="68"/>
      <c r="G221" s="75"/>
      <c r="M221" s="68"/>
      <c r="N221" s="68"/>
      <c r="O221" s="68"/>
      <c r="P221" s="68"/>
      <c r="Q221" s="68"/>
      <c r="R221" s="68"/>
    </row>
    <row r="222">
      <c r="B222" s="68"/>
      <c r="C222" s="68"/>
      <c r="D222" s="68"/>
      <c r="E222" s="68"/>
      <c r="F222" s="68"/>
      <c r="G222" s="68"/>
      <c r="M222" s="68"/>
      <c r="N222" s="68"/>
      <c r="O222" s="68"/>
      <c r="P222" s="68"/>
      <c r="Q222" s="68"/>
      <c r="R222" s="68"/>
    </row>
    <row r="223">
      <c r="B223" s="68"/>
      <c r="C223" s="68"/>
      <c r="D223" s="68"/>
      <c r="E223" s="68"/>
      <c r="F223" s="68"/>
      <c r="G223" s="68"/>
      <c r="H223" s="68"/>
      <c r="I223" s="68"/>
      <c r="J223" s="68"/>
      <c r="K223" s="68"/>
      <c r="L223" s="68"/>
      <c r="M223" s="68"/>
      <c r="N223" s="68"/>
      <c r="O223" s="68"/>
      <c r="P223" s="68"/>
      <c r="Q223" s="68"/>
      <c r="R223" s="68"/>
    </row>
    <row r="224">
      <c r="B224" s="68"/>
      <c r="C224" s="68"/>
      <c r="D224" s="68"/>
      <c r="E224" s="68"/>
      <c r="F224" s="68"/>
      <c r="G224" s="68"/>
      <c r="H224" s="68"/>
      <c r="I224" s="68"/>
      <c r="J224" s="68"/>
      <c r="K224" s="68"/>
      <c r="L224" s="68"/>
      <c r="M224" s="68"/>
      <c r="N224" s="68"/>
      <c r="O224" s="68"/>
      <c r="P224" s="68"/>
      <c r="Q224" s="68"/>
      <c r="R224" s="68"/>
    </row>
    <row r="225">
      <c r="B225" s="68"/>
      <c r="C225" s="68"/>
      <c r="D225" s="68"/>
      <c r="E225" s="68"/>
      <c r="F225" s="68"/>
      <c r="G225" s="68"/>
      <c r="H225" s="68"/>
      <c r="I225" s="68"/>
      <c r="J225" s="68"/>
      <c r="K225" s="68"/>
      <c r="L225" s="68"/>
      <c r="M225" s="68"/>
      <c r="N225" s="68"/>
      <c r="O225" s="68"/>
      <c r="P225" s="68"/>
      <c r="Q225" s="68"/>
      <c r="R225" s="68"/>
    </row>
    <row r="226">
      <c r="B226" s="68"/>
      <c r="C226" s="68"/>
      <c r="D226" s="68"/>
      <c r="E226" s="68"/>
      <c r="F226" s="85" t="s">
        <v>172</v>
      </c>
      <c r="G226" s="53"/>
      <c r="H226" s="53"/>
      <c r="I226" s="68"/>
      <c r="J226" s="68"/>
      <c r="K226" s="68"/>
      <c r="L226" s="68"/>
      <c r="M226" s="68"/>
      <c r="N226" s="68"/>
      <c r="O226" s="68"/>
      <c r="P226" s="68"/>
      <c r="Q226" s="68"/>
      <c r="R226" s="68"/>
    </row>
    <row r="227">
      <c r="B227" s="33" t="s">
        <v>2</v>
      </c>
      <c r="C227" s="18"/>
      <c r="D227" s="18"/>
      <c r="E227" s="18"/>
      <c r="F227" s="19"/>
      <c r="G227" s="70"/>
      <c r="H227" s="33" t="s">
        <v>28</v>
      </c>
      <c r="I227" s="18"/>
      <c r="J227" s="18"/>
      <c r="K227" s="18"/>
      <c r="L227" s="19"/>
      <c r="M227" s="70"/>
      <c r="N227" s="33" t="s">
        <v>4</v>
      </c>
      <c r="O227" s="18"/>
      <c r="P227" s="18"/>
      <c r="Q227" s="18"/>
      <c r="R227" s="19"/>
    </row>
    <row r="228">
      <c r="B228" s="71">
        <v>2023.0</v>
      </c>
      <c r="C228" s="72">
        <v>2022.0</v>
      </c>
      <c r="D228" s="72">
        <v>2021.0</v>
      </c>
      <c r="E228" s="72">
        <v>2020.0</v>
      </c>
      <c r="F228" s="72">
        <v>2019.0</v>
      </c>
      <c r="G228" s="73"/>
      <c r="H228" s="72">
        <v>2023.0</v>
      </c>
      <c r="I228" s="72">
        <v>2022.0</v>
      </c>
      <c r="J228" s="72">
        <v>2021.0</v>
      </c>
      <c r="K228" s="72">
        <v>2020.0</v>
      </c>
      <c r="L228" s="72">
        <v>2019.0</v>
      </c>
      <c r="M228" s="73"/>
      <c r="N228" s="72">
        <v>2023.0</v>
      </c>
      <c r="O228" s="72">
        <v>2022.0</v>
      </c>
      <c r="P228" s="72">
        <v>2021.0</v>
      </c>
      <c r="Q228" s="72">
        <v>2020.0</v>
      </c>
      <c r="R228" s="72">
        <v>2019.0</v>
      </c>
    </row>
    <row r="229">
      <c r="B229" s="106">
        <v>-3577.0</v>
      </c>
      <c r="C229" s="106">
        <v>-933.0</v>
      </c>
      <c r="D229" s="106">
        <v>56879.0</v>
      </c>
      <c r="E229" s="106">
        <v>116340.0</v>
      </c>
      <c r="F229" s="106">
        <v>47200.0</v>
      </c>
      <c r="G229" s="73"/>
      <c r="H229" s="114">
        <v>11066.0</v>
      </c>
      <c r="I229" s="114">
        <v>9034.0</v>
      </c>
      <c r="J229" s="114">
        <v>6434.0</v>
      </c>
      <c r="K229" s="114">
        <v>5079.0</v>
      </c>
      <c r="L229" s="114">
        <v>7776.0</v>
      </c>
      <c r="M229" s="73"/>
      <c r="N229" s="128">
        <v>1118.0</v>
      </c>
      <c r="O229" s="128">
        <v>2110.0</v>
      </c>
      <c r="P229" s="128">
        <v>6250.0</v>
      </c>
      <c r="Q229" s="128">
        <v>15981.0</v>
      </c>
      <c r="R229" s="128">
        <v>5009.0</v>
      </c>
    </row>
    <row r="233">
      <c r="I233" s="125" t="s">
        <v>173</v>
      </c>
    </row>
  </sheetData>
  <mergeCells count="68">
    <mergeCell ref="F125:H125"/>
    <mergeCell ref="F146:H146"/>
    <mergeCell ref="B147:F147"/>
    <mergeCell ref="N147:R147"/>
    <mergeCell ref="F167:H167"/>
    <mergeCell ref="B168:F168"/>
    <mergeCell ref="I130:M140"/>
    <mergeCell ref="I153:M163"/>
    <mergeCell ref="H147:L147"/>
    <mergeCell ref="H168:L168"/>
    <mergeCell ref="N168:R168"/>
    <mergeCell ref="F188:H188"/>
    <mergeCell ref="B189:F189"/>
    <mergeCell ref="N189:R189"/>
    <mergeCell ref="F206:H206"/>
    <mergeCell ref="I173:M183"/>
    <mergeCell ref="H193:M204"/>
    <mergeCell ref="H189:L189"/>
    <mergeCell ref="B207:F207"/>
    <mergeCell ref="H207:L207"/>
    <mergeCell ref="N207:R207"/>
    <mergeCell ref="F226:H226"/>
    <mergeCell ref="B227:F227"/>
    <mergeCell ref="N227:R227"/>
    <mergeCell ref="H212:L222"/>
    <mergeCell ref="H227:L227"/>
    <mergeCell ref="I233:M243"/>
    <mergeCell ref="H5:L5"/>
    <mergeCell ref="M5:Q5"/>
    <mergeCell ref="C2:G2"/>
    <mergeCell ref="H2:L2"/>
    <mergeCell ref="M2:Q2"/>
    <mergeCell ref="C3:G3"/>
    <mergeCell ref="H3:L3"/>
    <mergeCell ref="M3:Q3"/>
    <mergeCell ref="C5:G5"/>
    <mergeCell ref="C10:G10"/>
    <mergeCell ref="H10:L10"/>
    <mergeCell ref="M10:Q10"/>
    <mergeCell ref="F27:H27"/>
    <mergeCell ref="B28:F28"/>
    <mergeCell ref="H28:L28"/>
    <mergeCell ref="N28:R28"/>
    <mergeCell ref="H32:L32"/>
    <mergeCell ref="I33:M42"/>
    <mergeCell ref="F47:H47"/>
    <mergeCell ref="B48:F48"/>
    <mergeCell ref="H48:L48"/>
    <mergeCell ref="N48:R48"/>
    <mergeCell ref="F66:H66"/>
    <mergeCell ref="I53:M63"/>
    <mergeCell ref="F106:H106"/>
    <mergeCell ref="B107:F107"/>
    <mergeCell ref="H107:L107"/>
    <mergeCell ref="N107:R107"/>
    <mergeCell ref="B126:F126"/>
    <mergeCell ref="H126:L126"/>
    <mergeCell ref="N126:R126"/>
    <mergeCell ref="I111:M121"/>
    <mergeCell ref="H87:L87"/>
    <mergeCell ref="I91:M101"/>
    <mergeCell ref="B67:F67"/>
    <mergeCell ref="H67:L67"/>
    <mergeCell ref="N67:R67"/>
    <mergeCell ref="F86:H86"/>
    <mergeCell ref="B87:F87"/>
    <mergeCell ref="N87:R87"/>
    <mergeCell ref="I72:M8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32.38"/>
    <col customWidth="1" min="17" max="17" width="12.63"/>
  </cols>
  <sheetData>
    <row r="2">
      <c r="B2" s="129" t="s">
        <v>174</v>
      </c>
      <c r="C2" s="33" t="s">
        <v>2</v>
      </c>
      <c r="D2" s="18"/>
      <c r="E2" s="18"/>
      <c r="F2" s="18"/>
      <c r="G2" s="19"/>
      <c r="H2" s="33" t="s">
        <v>28</v>
      </c>
      <c r="I2" s="18"/>
      <c r="J2" s="18"/>
      <c r="K2" s="18"/>
      <c r="L2" s="19"/>
      <c r="M2" s="33" t="s">
        <v>4</v>
      </c>
      <c r="N2" s="18"/>
      <c r="O2" s="18"/>
      <c r="P2" s="18"/>
      <c r="Q2" s="19"/>
      <c r="R2" s="130" t="s">
        <v>175</v>
      </c>
      <c r="S2" s="18"/>
      <c r="T2" s="18"/>
      <c r="U2" s="18"/>
      <c r="V2" s="19"/>
    </row>
    <row r="3">
      <c r="B3" s="21" t="s">
        <v>63</v>
      </c>
      <c r="C3" s="22">
        <v>2023.0</v>
      </c>
      <c r="D3" s="22">
        <v>2022.0</v>
      </c>
      <c r="E3" s="22">
        <v>2021.0</v>
      </c>
      <c r="F3" s="22">
        <v>2020.0</v>
      </c>
      <c r="G3" s="131">
        <v>2019.0</v>
      </c>
      <c r="H3" s="22">
        <v>2023.0</v>
      </c>
      <c r="I3" s="22">
        <v>2022.0</v>
      </c>
      <c r="J3" s="22">
        <v>2021.0</v>
      </c>
      <c r="K3" s="22">
        <v>2020.0</v>
      </c>
      <c r="L3" s="131">
        <v>2019.0</v>
      </c>
      <c r="M3" s="22">
        <v>2023.0</v>
      </c>
      <c r="N3" s="22">
        <v>2022.0</v>
      </c>
      <c r="O3" s="22">
        <v>2021.0</v>
      </c>
      <c r="P3" s="22">
        <v>2020.0</v>
      </c>
      <c r="Q3" s="131">
        <v>2019.0</v>
      </c>
      <c r="R3" s="22">
        <v>2023.0</v>
      </c>
      <c r="S3" s="22">
        <v>2022.0</v>
      </c>
      <c r="T3" s="22">
        <v>2021.0</v>
      </c>
      <c r="U3" s="22">
        <v>2020.0</v>
      </c>
      <c r="V3" s="131">
        <v>2019.0</v>
      </c>
      <c r="X3" s="132"/>
    </row>
    <row r="4">
      <c r="B4" s="133" t="s">
        <v>176</v>
      </c>
      <c r="C4" s="134">
        <v>-0.0035</v>
      </c>
      <c r="D4" s="134">
        <v>-0.0012</v>
      </c>
      <c r="E4" s="134">
        <v>0.0572</v>
      </c>
      <c r="F4" s="134">
        <v>0.1097</v>
      </c>
      <c r="G4" s="134">
        <v>0.0794</v>
      </c>
      <c r="H4" s="135">
        <v>0.0203</v>
      </c>
      <c r="I4" s="136">
        <v>0.0155</v>
      </c>
      <c r="J4" s="136">
        <v>0.011200000000000002</v>
      </c>
      <c r="K4" s="136">
        <v>0.012</v>
      </c>
      <c r="L4" s="137">
        <v>0.0197</v>
      </c>
      <c r="M4" s="135">
        <v>0.001</v>
      </c>
      <c r="N4" s="135">
        <v>0.002</v>
      </c>
      <c r="O4" s="135">
        <v>0.0061</v>
      </c>
      <c r="P4" s="135">
        <v>0.0176</v>
      </c>
      <c r="Q4" s="138">
        <v>0.0063</v>
      </c>
      <c r="R4" s="136">
        <f t="shared" ref="R4:V4" si="1">AVERAGE(C4,H4,M4)</f>
        <v>0.005933333333</v>
      </c>
      <c r="S4" s="136">
        <f t="shared" si="1"/>
        <v>0.005433333333</v>
      </c>
      <c r="T4" s="136">
        <f t="shared" si="1"/>
        <v>0.02483333333</v>
      </c>
      <c r="U4" s="136">
        <f t="shared" si="1"/>
        <v>0.04643333333</v>
      </c>
      <c r="V4" s="136">
        <f t="shared" si="1"/>
        <v>0.03513333333</v>
      </c>
    </row>
    <row r="5">
      <c r="B5" s="133" t="s">
        <v>177</v>
      </c>
      <c r="C5" s="134">
        <v>-0.0237</v>
      </c>
      <c r="D5" s="134">
        <v>-0.0058</v>
      </c>
      <c r="E5" s="134">
        <v>0.3596</v>
      </c>
      <c r="F5" s="134">
        <v>0.8734</v>
      </c>
      <c r="G5" s="134">
        <v>0.505</v>
      </c>
      <c r="H5" s="136">
        <v>0.1968</v>
      </c>
      <c r="I5" s="136">
        <v>0.171</v>
      </c>
      <c r="J5" s="136">
        <v>0.115</v>
      </c>
      <c r="K5" s="136">
        <v>0.10779999999999999</v>
      </c>
      <c r="L5" s="137">
        <v>0.1592</v>
      </c>
      <c r="M5" s="135">
        <v>0.0073</v>
      </c>
      <c r="N5" s="135">
        <v>0.0132</v>
      </c>
      <c r="O5" s="135">
        <v>0.0372</v>
      </c>
      <c r="P5" s="135">
        <v>0.102</v>
      </c>
      <c r="Q5" s="138">
        <v>0.0347</v>
      </c>
      <c r="R5" s="136">
        <f t="shared" ref="R5:V5" si="2">AVERAGE(C5,H5,M5)</f>
        <v>0.06013333333</v>
      </c>
      <c r="S5" s="136">
        <f t="shared" si="2"/>
        <v>0.05946666667</v>
      </c>
      <c r="T5" s="136">
        <f t="shared" si="2"/>
        <v>0.1706</v>
      </c>
      <c r="U5" s="136">
        <f t="shared" si="2"/>
        <v>0.3610666667</v>
      </c>
      <c r="V5" s="136">
        <f t="shared" si="2"/>
        <v>0.2329666667</v>
      </c>
    </row>
    <row r="6">
      <c r="B6" s="21" t="s">
        <v>178</v>
      </c>
      <c r="C6" s="134">
        <v>0.9904</v>
      </c>
      <c r="D6" s="134">
        <v>1.0015</v>
      </c>
      <c r="E6" s="134">
        <v>0.8566</v>
      </c>
      <c r="F6" s="134">
        <v>0.7246</v>
      </c>
      <c r="G6" s="134">
        <v>0.7947</v>
      </c>
      <c r="H6" s="136">
        <v>0.5386</v>
      </c>
      <c r="I6" s="136">
        <v>0.5677</v>
      </c>
      <c r="J6" s="136">
        <v>0.6731</v>
      </c>
      <c r="K6" s="136">
        <v>0.6357</v>
      </c>
      <c r="L6" s="137">
        <v>0.5657</v>
      </c>
      <c r="M6" s="135">
        <v>0.9697</v>
      </c>
      <c r="N6" s="135">
        <v>0.9761</v>
      </c>
      <c r="O6" s="135">
        <v>0.9004</v>
      </c>
      <c r="P6" s="135">
        <v>0.747</v>
      </c>
      <c r="Q6" s="138">
        <v>0.9015</v>
      </c>
      <c r="R6" s="136">
        <f t="shared" ref="R6:V6" si="3">AVERAGE(C6,H6,M6)</f>
        <v>0.8329</v>
      </c>
      <c r="S6" s="136">
        <f t="shared" si="3"/>
        <v>0.8484333333</v>
      </c>
      <c r="T6" s="136">
        <f t="shared" si="3"/>
        <v>0.8100333333</v>
      </c>
      <c r="U6" s="136">
        <f t="shared" si="3"/>
        <v>0.7024333333</v>
      </c>
      <c r="V6" s="136">
        <f t="shared" si="3"/>
        <v>0.7539666667</v>
      </c>
    </row>
    <row r="7">
      <c r="B7" s="21" t="s">
        <v>179</v>
      </c>
      <c r="C7" s="134">
        <v>0.0298</v>
      </c>
      <c r="D7" s="134">
        <v>0.0293</v>
      </c>
      <c r="E7" s="134">
        <v>0.0169</v>
      </c>
      <c r="F7" s="134">
        <v>0.0121</v>
      </c>
      <c r="G7" s="134">
        <v>0.0228</v>
      </c>
      <c r="H7" s="136">
        <v>0.042</v>
      </c>
      <c r="I7" s="136">
        <v>0.0336</v>
      </c>
      <c r="J7" s="136">
        <v>0.029500000000000002</v>
      </c>
      <c r="K7" s="136">
        <v>0.034300000000000004</v>
      </c>
      <c r="L7" s="137">
        <v>0.0434</v>
      </c>
      <c r="M7" s="135">
        <v>0.0506</v>
      </c>
      <c r="N7" s="135">
        <v>0.0489</v>
      </c>
      <c r="O7" s="135">
        <v>0.0435</v>
      </c>
      <c r="P7" s="135">
        <v>0.0522</v>
      </c>
      <c r="Q7" s="138">
        <v>0.0493</v>
      </c>
      <c r="R7" s="136">
        <f t="shared" ref="R7:V7" si="4">AVERAGE(C7,H7,M7)</f>
        <v>0.0408</v>
      </c>
      <c r="S7" s="136">
        <f t="shared" si="4"/>
        <v>0.03726666667</v>
      </c>
      <c r="T7" s="136">
        <f t="shared" si="4"/>
        <v>0.02996666667</v>
      </c>
      <c r="U7" s="136">
        <f t="shared" si="4"/>
        <v>0.03286666667</v>
      </c>
      <c r="V7" s="136">
        <f t="shared" si="4"/>
        <v>0.0385</v>
      </c>
    </row>
    <row r="8">
      <c r="B8" s="133" t="s">
        <v>180</v>
      </c>
      <c r="C8" s="139">
        <v>1500.0</v>
      </c>
      <c r="D8" s="139">
        <v>-710.0</v>
      </c>
      <c r="E8" s="139">
        <v>-9736.0</v>
      </c>
      <c r="F8" s="139">
        <v>395.0</v>
      </c>
      <c r="G8" s="139">
        <v>2320.0</v>
      </c>
      <c r="H8" s="140">
        <v>417.0</v>
      </c>
      <c r="I8" s="140">
        <v>428.0</v>
      </c>
      <c r="J8" s="140">
        <v>105.0</v>
      </c>
      <c r="K8" s="140">
        <v>257.0</v>
      </c>
      <c r="L8" s="141">
        <v>240.0</v>
      </c>
      <c r="M8" s="41">
        <v>1807.0</v>
      </c>
      <c r="N8" s="41">
        <v>887.0</v>
      </c>
      <c r="O8" s="41">
        <v>725.0</v>
      </c>
      <c r="P8" s="41">
        <v>1086.0</v>
      </c>
      <c r="Q8" s="47">
        <v>512.0</v>
      </c>
      <c r="R8" s="46">
        <f t="shared" ref="R8:V8" si="5">AVERAGE(C8,H8,M8)</f>
        <v>1241.333333</v>
      </c>
      <c r="S8" s="46">
        <f t="shared" si="5"/>
        <v>201.6666667</v>
      </c>
      <c r="T8" s="46">
        <f t="shared" si="5"/>
        <v>-2968.666667</v>
      </c>
      <c r="U8" s="46">
        <f t="shared" si="5"/>
        <v>579.3333333</v>
      </c>
      <c r="V8" s="46">
        <f t="shared" si="5"/>
        <v>1024</v>
      </c>
    </row>
    <row r="9">
      <c r="B9" s="133" t="s">
        <v>181</v>
      </c>
      <c r="C9" s="134">
        <v>0.0019</v>
      </c>
      <c r="D9" s="134">
        <v>0.0013</v>
      </c>
      <c r="E9" s="134">
        <v>0.0114</v>
      </c>
      <c r="F9" s="134">
        <v>4.0E-4</v>
      </c>
      <c r="G9" s="134">
        <v>-0.0046</v>
      </c>
      <c r="H9" s="136">
        <v>0.0011</v>
      </c>
      <c r="I9" s="136">
        <v>0.0012</v>
      </c>
      <c r="J9" s="136">
        <v>3.0E-4</v>
      </c>
      <c r="K9" s="136">
        <v>7.000000000000001E-4</v>
      </c>
      <c r="L9" s="137">
        <v>8.0E-4</v>
      </c>
      <c r="M9" s="135">
        <v>0.0027</v>
      </c>
      <c r="N9" s="135">
        <v>9.0E-4</v>
      </c>
      <c r="O9" s="135">
        <v>8.0E-4</v>
      </c>
      <c r="P9" s="135">
        <v>0.0016</v>
      </c>
      <c r="Q9" s="138">
        <v>4.0E-4</v>
      </c>
      <c r="R9" s="136">
        <f t="shared" ref="R9:V9" si="6">AVERAGE(C9,H9,M9)</f>
        <v>0.0019</v>
      </c>
      <c r="S9" s="136">
        <f t="shared" si="6"/>
        <v>0.001133333333</v>
      </c>
      <c r="T9" s="136">
        <f t="shared" si="6"/>
        <v>0.004166666667</v>
      </c>
      <c r="U9" s="136">
        <f t="shared" si="6"/>
        <v>0.0009</v>
      </c>
      <c r="V9" s="136">
        <f t="shared" si="6"/>
        <v>-0.001133333333</v>
      </c>
    </row>
    <row r="10">
      <c r="B10" s="133" t="s">
        <v>182</v>
      </c>
      <c r="C10" s="142">
        <v>1000.0</v>
      </c>
      <c r="D10" s="142">
        <v>1207.0</v>
      </c>
      <c r="E10" s="142">
        <v>1651.0</v>
      </c>
      <c r="F10" s="142">
        <v>1717.0</v>
      </c>
      <c r="G10" s="142">
        <v>1112.0</v>
      </c>
      <c r="H10" s="40">
        <v>76.0</v>
      </c>
      <c r="I10" s="40">
        <v>73.0</v>
      </c>
      <c r="J10" s="40">
        <v>72.0</v>
      </c>
      <c r="K10" s="40">
        <v>70.0</v>
      </c>
      <c r="L10" s="143">
        <v>69.0</v>
      </c>
      <c r="M10" s="40">
        <v>366.0</v>
      </c>
      <c r="N10" s="40">
        <v>387.0</v>
      </c>
      <c r="O10" s="40">
        <v>380.0</v>
      </c>
      <c r="P10" s="40">
        <v>336.0</v>
      </c>
      <c r="Q10" s="143">
        <v>321.0</v>
      </c>
      <c r="R10" s="144">
        <f t="shared" ref="R10:V10" si="7">AVERAGE(C10,H10,M10)</f>
        <v>480.6666667</v>
      </c>
      <c r="S10" s="144">
        <f t="shared" si="7"/>
        <v>555.6666667</v>
      </c>
      <c r="T10" s="144">
        <f t="shared" si="7"/>
        <v>701</v>
      </c>
      <c r="U10" s="144">
        <f t="shared" si="7"/>
        <v>707.6666667</v>
      </c>
      <c r="V10" s="144">
        <f t="shared" si="7"/>
        <v>500.6666667</v>
      </c>
    </row>
    <row r="11">
      <c r="B11" s="133" t="s">
        <v>183</v>
      </c>
      <c r="C11" s="139">
        <v>1.18</v>
      </c>
      <c r="D11" s="139">
        <v>0.65</v>
      </c>
      <c r="E11" s="139">
        <v>0.48</v>
      </c>
      <c r="F11" s="139">
        <v>0.83</v>
      </c>
      <c r="G11" s="139">
        <v>0.54</v>
      </c>
      <c r="H11" s="140">
        <v>0.55</v>
      </c>
      <c r="I11" s="140">
        <v>0.54</v>
      </c>
      <c r="J11" s="140">
        <v>0.58</v>
      </c>
      <c r="K11" s="140">
        <v>0.53</v>
      </c>
      <c r="L11" s="141">
        <v>0.39</v>
      </c>
      <c r="M11" s="40">
        <v>3.08</v>
      </c>
      <c r="N11" s="40">
        <v>2.6</v>
      </c>
      <c r="O11" s="40">
        <v>2.82</v>
      </c>
      <c r="P11" s="40">
        <v>2.9</v>
      </c>
      <c r="Q11" s="40">
        <v>2.37</v>
      </c>
      <c r="R11" s="46">
        <f t="shared" ref="R11:V11" si="8">AVERAGE(C11,H11,M11)</f>
        <v>1.603333333</v>
      </c>
      <c r="S11" s="46">
        <f t="shared" si="8"/>
        <v>1.263333333</v>
      </c>
      <c r="T11" s="46">
        <f t="shared" si="8"/>
        <v>1.293333333</v>
      </c>
      <c r="U11" s="46">
        <f t="shared" si="8"/>
        <v>1.42</v>
      </c>
      <c r="V11" s="46">
        <f t="shared" si="8"/>
        <v>1.1</v>
      </c>
    </row>
    <row r="12">
      <c r="B12" s="133" t="s">
        <v>184</v>
      </c>
      <c r="C12" s="142">
        <f>'III. Income Statements'!C13/C10</f>
        <v>109.286</v>
      </c>
      <c r="D12" s="142">
        <f>'III. Income Statements'!D13/D10</f>
        <v>121.1913836</v>
      </c>
      <c r="E12" s="142">
        <f>'III. Income Statements'!E13/E10</f>
        <v>162.4633555</v>
      </c>
      <c r="F12" s="142">
        <f>'III. Income Statements'!F13/F10</f>
        <v>175.0966803</v>
      </c>
      <c r="G12" s="142">
        <f>'III. Income Statements'!G13/G10</f>
        <v>145.0368705</v>
      </c>
      <c r="H12" s="46">
        <f>'III. Income Statements'!H13/H10</f>
        <v>114.5263158</v>
      </c>
      <c r="I12" s="46">
        <f>'III. Income Statements'!I13/I10</f>
        <v>106.1369863</v>
      </c>
      <c r="J12" s="46">
        <f>'III. Income Statements'!J13/J10</f>
        <v>97.16666667</v>
      </c>
      <c r="K12" s="46">
        <f>'III. Income Statements'!K13/K10</f>
        <v>108.5428571</v>
      </c>
      <c r="L12" s="46">
        <f>'III. Income Statements'!L13/L10</f>
        <v>98.07246377</v>
      </c>
      <c r="M12" s="145">
        <v>111.66120218579235</v>
      </c>
      <c r="N12" s="145">
        <v>108.7312661498708</v>
      </c>
      <c r="O12" s="145">
        <v>126.89736842105263</v>
      </c>
      <c r="P12" s="145">
        <v>147.33333333333334</v>
      </c>
      <c r="Q12" s="145">
        <v>116.45482866043614</v>
      </c>
      <c r="R12" s="144">
        <f t="shared" ref="R12:V12" si="9">AVERAGE(C12,H12,M12)</f>
        <v>111.824506</v>
      </c>
      <c r="S12" s="144">
        <f t="shared" si="9"/>
        <v>112.0198787</v>
      </c>
      <c r="T12" s="144">
        <f t="shared" si="9"/>
        <v>128.8424635</v>
      </c>
      <c r="U12" s="144">
        <f t="shared" si="9"/>
        <v>143.6576236</v>
      </c>
      <c r="V12" s="144">
        <f t="shared" si="9"/>
        <v>119.854721</v>
      </c>
      <c r="W12" s="146"/>
      <c r="X12" s="146"/>
      <c r="Y12" s="146"/>
      <c r="Z12" s="146"/>
      <c r="AA12" s="146"/>
      <c r="AB12" s="146"/>
      <c r="AC12" s="146"/>
      <c r="AD12" s="146"/>
      <c r="AE12" s="146"/>
      <c r="AF12" s="146"/>
      <c r="AG12" s="146"/>
      <c r="AH12" s="146"/>
      <c r="AI12" s="146"/>
      <c r="AJ12" s="146"/>
      <c r="AK12" s="146"/>
      <c r="AL12" s="146"/>
    </row>
    <row r="15">
      <c r="A15" s="147" t="s">
        <v>185</v>
      </c>
      <c r="R15" s="148"/>
      <c r="S15" s="149"/>
      <c r="T15" s="149"/>
      <c r="U15" s="149"/>
      <c r="V15" s="149"/>
      <c r="W15" s="149"/>
    </row>
    <row r="16">
      <c r="A16" s="33" t="s">
        <v>2</v>
      </c>
      <c r="B16" s="18"/>
      <c r="C16" s="18"/>
      <c r="D16" s="18"/>
      <c r="E16" s="19"/>
      <c r="F16" s="70"/>
      <c r="G16" s="33" t="s">
        <v>28</v>
      </c>
      <c r="H16" s="18"/>
      <c r="I16" s="18"/>
      <c r="J16" s="18"/>
      <c r="K16" s="19"/>
      <c r="L16" s="70"/>
      <c r="M16" s="33" t="s">
        <v>4</v>
      </c>
      <c r="N16" s="18"/>
      <c r="O16" s="18"/>
      <c r="P16" s="18"/>
      <c r="Q16" s="19"/>
      <c r="R16" s="70"/>
      <c r="S16" s="33" t="s">
        <v>186</v>
      </c>
      <c r="T16" s="18"/>
      <c r="U16" s="18"/>
      <c r="V16" s="18"/>
      <c r="W16" s="19"/>
    </row>
    <row r="17">
      <c r="A17" s="71">
        <v>2023.0</v>
      </c>
      <c r="B17" s="72">
        <v>2022.0</v>
      </c>
      <c r="C17" s="72">
        <v>2021.0</v>
      </c>
      <c r="D17" s="72">
        <v>2020.0</v>
      </c>
      <c r="E17" s="72">
        <v>2019.0</v>
      </c>
      <c r="F17" s="73"/>
      <c r="G17" s="72">
        <v>2023.0</v>
      </c>
      <c r="H17" s="72">
        <v>2022.0</v>
      </c>
      <c r="I17" s="72">
        <v>2021.0</v>
      </c>
      <c r="J17" s="72">
        <v>2020.0</v>
      </c>
      <c r="K17" s="72">
        <v>2019.0</v>
      </c>
      <c r="L17" s="73"/>
      <c r="M17" s="72">
        <v>2023.0</v>
      </c>
      <c r="N17" s="72">
        <v>2022.0</v>
      </c>
      <c r="O17" s="72">
        <v>2021.0</v>
      </c>
      <c r="P17" s="72">
        <v>2020.0</v>
      </c>
      <c r="Q17" s="72">
        <v>2019.0</v>
      </c>
      <c r="R17" s="73"/>
      <c r="S17" s="150">
        <v>2023.0</v>
      </c>
      <c r="T17" s="150">
        <v>2022.0</v>
      </c>
      <c r="U17" s="150">
        <v>2021.0</v>
      </c>
      <c r="V17" s="150">
        <v>2020.0</v>
      </c>
      <c r="W17" s="150">
        <v>2019.0</v>
      </c>
    </row>
    <row r="18">
      <c r="A18" s="134">
        <v>-0.0035</v>
      </c>
      <c r="B18" s="134">
        <v>-0.0012</v>
      </c>
      <c r="C18" s="134">
        <v>0.0572</v>
      </c>
      <c r="D18" s="134">
        <v>0.1097</v>
      </c>
      <c r="E18" s="134">
        <v>0.0794</v>
      </c>
      <c r="F18" s="73"/>
      <c r="G18" s="135">
        <v>0.0203</v>
      </c>
      <c r="H18" s="136">
        <v>0.0155</v>
      </c>
      <c r="I18" s="136">
        <v>0.011200000000000002</v>
      </c>
      <c r="J18" s="136">
        <v>0.012</v>
      </c>
      <c r="K18" s="137">
        <v>0.0197</v>
      </c>
      <c r="L18" s="73"/>
      <c r="M18" s="135">
        <v>0.001</v>
      </c>
      <c r="N18" s="135">
        <v>0.002</v>
      </c>
      <c r="O18" s="135">
        <v>0.0061</v>
      </c>
      <c r="P18" s="135">
        <v>0.0176</v>
      </c>
      <c r="Q18" s="138">
        <v>0.0063</v>
      </c>
      <c r="R18" s="73"/>
      <c r="S18" s="151">
        <f t="shared" ref="S18:W18" si="10">AVERAGE(A18,G18,M18)</f>
        <v>0.005933333333</v>
      </c>
      <c r="T18" s="151">
        <f t="shared" si="10"/>
        <v>0.005433333333</v>
      </c>
      <c r="U18" s="151">
        <f t="shared" si="10"/>
        <v>0.02483333333</v>
      </c>
      <c r="V18" s="151">
        <f t="shared" si="10"/>
        <v>0.04643333333</v>
      </c>
      <c r="W18" s="151">
        <f t="shared" si="10"/>
        <v>0.03513333333</v>
      </c>
    </row>
    <row r="20">
      <c r="G20" s="111" t="s">
        <v>187</v>
      </c>
    </row>
    <row r="29">
      <c r="A29" s="147" t="s">
        <v>188</v>
      </c>
      <c r="R29" s="148"/>
      <c r="S29" s="149"/>
      <c r="T29" s="149"/>
      <c r="U29" s="149"/>
      <c r="V29" s="149"/>
      <c r="W29" s="149"/>
    </row>
    <row r="30">
      <c r="A30" s="33" t="s">
        <v>2</v>
      </c>
      <c r="B30" s="18"/>
      <c r="C30" s="18"/>
      <c r="D30" s="18"/>
      <c r="E30" s="19"/>
      <c r="F30" s="70"/>
      <c r="G30" s="33" t="s">
        <v>28</v>
      </c>
      <c r="H30" s="18"/>
      <c r="I30" s="18"/>
      <c r="J30" s="18"/>
      <c r="K30" s="19"/>
      <c r="L30" s="70"/>
      <c r="M30" s="33" t="s">
        <v>4</v>
      </c>
      <c r="N30" s="18"/>
      <c r="O30" s="18"/>
      <c r="P30" s="18"/>
      <c r="Q30" s="19"/>
      <c r="R30" s="70"/>
      <c r="S30" s="33" t="s">
        <v>189</v>
      </c>
      <c r="T30" s="18"/>
      <c r="U30" s="18"/>
      <c r="V30" s="18"/>
      <c r="W30" s="19"/>
    </row>
    <row r="31">
      <c r="A31" s="71">
        <v>2023.0</v>
      </c>
      <c r="B31" s="72">
        <v>2022.0</v>
      </c>
      <c r="C31" s="72">
        <v>2021.0</v>
      </c>
      <c r="D31" s="72">
        <v>2020.0</v>
      </c>
      <c r="E31" s="72">
        <v>2019.0</v>
      </c>
      <c r="F31" s="73"/>
      <c r="G31" s="72">
        <v>2023.0</v>
      </c>
      <c r="H31" s="72">
        <v>2022.0</v>
      </c>
      <c r="I31" s="72">
        <v>2021.0</v>
      </c>
      <c r="J31" s="72">
        <v>2020.0</v>
      </c>
      <c r="K31" s="72">
        <v>2019.0</v>
      </c>
      <c r="L31" s="73"/>
      <c r="M31" s="72">
        <v>2023.0</v>
      </c>
      <c r="N31" s="72">
        <v>2022.0</v>
      </c>
      <c r="O31" s="72">
        <v>2021.0</v>
      </c>
      <c r="P31" s="72">
        <v>2020.0</v>
      </c>
      <c r="Q31" s="72">
        <v>2019.0</v>
      </c>
      <c r="R31" s="73"/>
      <c r="S31" s="150">
        <v>2023.0</v>
      </c>
      <c r="T31" s="150">
        <v>2022.0</v>
      </c>
      <c r="U31" s="150">
        <v>2021.0</v>
      </c>
      <c r="V31" s="150">
        <v>2020.0</v>
      </c>
      <c r="W31" s="150">
        <v>2019.0</v>
      </c>
    </row>
    <row r="32">
      <c r="A32" s="134">
        <v>-0.0237</v>
      </c>
      <c r="B32" s="134">
        <v>-0.0058</v>
      </c>
      <c r="C32" s="134">
        <v>0.3596</v>
      </c>
      <c r="D32" s="134">
        <v>0.8734</v>
      </c>
      <c r="E32" s="134">
        <v>0.505</v>
      </c>
      <c r="F32" s="73"/>
      <c r="G32" s="136">
        <v>0.1968</v>
      </c>
      <c r="H32" s="136">
        <v>0.171</v>
      </c>
      <c r="I32" s="136">
        <v>0.115</v>
      </c>
      <c r="J32" s="136">
        <v>0.10779999999999999</v>
      </c>
      <c r="K32" s="137">
        <v>0.1592</v>
      </c>
      <c r="L32" s="73"/>
      <c r="M32" s="135">
        <v>0.0073</v>
      </c>
      <c r="N32" s="135">
        <v>0.0132</v>
      </c>
      <c r="O32" s="135">
        <v>0.0372</v>
      </c>
      <c r="P32" s="135">
        <v>0.102</v>
      </c>
      <c r="Q32" s="138">
        <v>0.0347</v>
      </c>
      <c r="R32" s="73"/>
      <c r="S32" s="151">
        <v>0.0807</v>
      </c>
      <c r="T32" s="151">
        <v>0.0862</v>
      </c>
      <c r="U32" s="151">
        <v>0.101</v>
      </c>
      <c r="V32" s="151">
        <v>0.036</v>
      </c>
      <c r="W32" s="151">
        <v>0.0859</v>
      </c>
    </row>
    <row r="34">
      <c r="G34" s="125" t="s">
        <v>190</v>
      </c>
    </row>
    <row r="46">
      <c r="A46" s="147" t="s">
        <v>191</v>
      </c>
      <c r="R46" s="148"/>
      <c r="S46" s="149"/>
      <c r="T46" s="149"/>
      <c r="U46" s="149"/>
      <c r="V46" s="149"/>
      <c r="W46" s="149"/>
    </row>
    <row r="47">
      <c r="A47" s="33" t="s">
        <v>2</v>
      </c>
      <c r="B47" s="18"/>
      <c r="C47" s="18"/>
      <c r="D47" s="18"/>
      <c r="E47" s="19"/>
      <c r="F47" s="70"/>
      <c r="G47" s="33" t="s">
        <v>28</v>
      </c>
      <c r="H47" s="18"/>
      <c r="I47" s="18"/>
      <c r="J47" s="18"/>
      <c r="K47" s="19"/>
      <c r="L47" s="70"/>
      <c r="M47" s="33" t="s">
        <v>4</v>
      </c>
      <c r="N47" s="18"/>
      <c r="O47" s="18"/>
      <c r="P47" s="18"/>
      <c r="Q47" s="19"/>
      <c r="R47" s="70"/>
      <c r="S47" s="33" t="s">
        <v>186</v>
      </c>
      <c r="T47" s="18"/>
      <c r="U47" s="18"/>
      <c r="V47" s="18"/>
      <c r="W47" s="19"/>
    </row>
    <row r="48">
      <c r="A48" s="71">
        <v>2023.0</v>
      </c>
      <c r="B48" s="72">
        <v>2022.0</v>
      </c>
      <c r="C48" s="72">
        <v>2021.0</v>
      </c>
      <c r="D48" s="72">
        <v>2020.0</v>
      </c>
      <c r="E48" s="72">
        <v>2019.0</v>
      </c>
      <c r="F48" s="73"/>
      <c r="G48" s="72">
        <v>2023.0</v>
      </c>
      <c r="H48" s="72">
        <v>2022.0</v>
      </c>
      <c r="I48" s="72">
        <v>2021.0</v>
      </c>
      <c r="J48" s="72">
        <v>2020.0</v>
      </c>
      <c r="K48" s="72">
        <v>2019.0</v>
      </c>
      <c r="L48" s="73"/>
      <c r="M48" s="72">
        <v>2023.0</v>
      </c>
      <c r="N48" s="72">
        <v>2022.0</v>
      </c>
      <c r="O48" s="72">
        <v>2021.0</v>
      </c>
      <c r="P48" s="72">
        <v>2020.0</v>
      </c>
      <c r="Q48" s="72">
        <v>2019.0</v>
      </c>
      <c r="R48" s="73"/>
      <c r="S48" s="150">
        <v>2023.0</v>
      </c>
      <c r="T48" s="150">
        <v>2022.0</v>
      </c>
      <c r="U48" s="150">
        <v>2021.0</v>
      </c>
      <c r="V48" s="150">
        <v>2020.0</v>
      </c>
      <c r="W48" s="150">
        <v>2019.0</v>
      </c>
    </row>
    <row r="49">
      <c r="A49" s="134">
        <v>0.9904</v>
      </c>
      <c r="B49" s="134">
        <v>1.0015</v>
      </c>
      <c r="C49" s="134">
        <v>0.8566</v>
      </c>
      <c r="D49" s="134">
        <v>0.7246</v>
      </c>
      <c r="E49" s="134">
        <v>0.7947</v>
      </c>
      <c r="F49" s="73"/>
      <c r="G49" s="136">
        <v>0.5386</v>
      </c>
      <c r="H49" s="136">
        <v>0.5677</v>
      </c>
      <c r="I49" s="136">
        <v>0.6731</v>
      </c>
      <c r="J49" s="136">
        <v>0.6357</v>
      </c>
      <c r="K49" s="137">
        <v>0.5657</v>
      </c>
      <c r="L49" s="73"/>
      <c r="M49" s="135">
        <v>0.9697</v>
      </c>
      <c r="N49" s="135">
        <v>0.9761</v>
      </c>
      <c r="O49" s="135">
        <v>0.9004</v>
      </c>
      <c r="P49" s="135">
        <v>0.747</v>
      </c>
      <c r="Q49" s="138">
        <v>0.9015</v>
      </c>
      <c r="R49" s="73"/>
      <c r="S49" s="151">
        <f t="shared" ref="S49:W49" si="11">AVERAGE(A49,G49,M49)</f>
        <v>0.8329</v>
      </c>
      <c r="T49" s="151">
        <f t="shared" si="11"/>
        <v>0.8484333333</v>
      </c>
      <c r="U49" s="151">
        <f t="shared" si="11"/>
        <v>0.8100333333</v>
      </c>
      <c r="V49" s="151">
        <f t="shared" si="11"/>
        <v>0.7024333333</v>
      </c>
      <c r="W49" s="151">
        <f t="shared" si="11"/>
        <v>0.7539666667</v>
      </c>
    </row>
    <row r="52">
      <c r="G52" s="125" t="s">
        <v>192</v>
      </c>
    </row>
    <row r="64" ht="21.0" customHeight="1"/>
    <row r="65">
      <c r="A65" s="147" t="s">
        <v>193</v>
      </c>
      <c r="R65" s="148"/>
      <c r="S65" s="149"/>
      <c r="T65" s="149"/>
      <c r="U65" s="149"/>
      <c r="V65" s="149"/>
      <c r="W65" s="149"/>
    </row>
    <row r="66">
      <c r="A66" s="33" t="s">
        <v>2</v>
      </c>
      <c r="B66" s="18"/>
      <c r="C66" s="18"/>
      <c r="D66" s="18"/>
      <c r="E66" s="19"/>
      <c r="F66" s="70"/>
      <c r="G66" s="33" t="s">
        <v>28</v>
      </c>
      <c r="H66" s="18"/>
      <c r="I66" s="18"/>
      <c r="J66" s="18"/>
      <c r="K66" s="19"/>
      <c r="L66" s="70"/>
      <c r="M66" s="33" t="s">
        <v>4</v>
      </c>
      <c r="N66" s="18"/>
      <c r="O66" s="18"/>
      <c r="P66" s="18"/>
      <c r="Q66" s="19"/>
      <c r="R66" s="70"/>
      <c r="S66" s="33" t="s">
        <v>186</v>
      </c>
      <c r="T66" s="18"/>
      <c r="U66" s="18"/>
      <c r="V66" s="18"/>
      <c r="W66" s="19"/>
    </row>
    <row r="67">
      <c r="A67" s="71">
        <v>2023.0</v>
      </c>
      <c r="B67" s="72">
        <v>2022.0</v>
      </c>
      <c r="C67" s="72">
        <v>2021.0</v>
      </c>
      <c r="D67" s="72">
        <v>2020.0</v>
      </c>
      <c r="E67" s="72">
        <v>2019.0</v>
      </c>
      <c r="F67" s="73"/>
      <c r="G67" s="72">
        <v>2023.0</v>
      </c>
      <c r="H67" s="72">
        <v>2022.0</v>
      </c>
      <c r="I67" s="72">
        <v>2021.0</v>
      </c>
      <c r="J67" s="72">
        <v>2020.0</v>
      </c>
      <c r="K67" s="72">
        <v>2019.0</v>
      </c>
      <c r="L67" s="73"/>
      <c r="M67" s="72">
        <v>2023.0</v>
      </c>
      <c r="N67" s="72">
        <v>2022.0</v>
      </c>
      <c r="O67" s="72">
        <v>2021.0</v>
      </c>
      <c r="P67" s="72">
        <v>2020.0</v>
      </c>
      <c r="Q67" s="72">
        <v>2019.0</v>
      </c>
      <c r="R67" s="73"/>
      <c r="S67" s="150">
        <v>2023.0</v>
      </c>
      <c r="T67" s="150">
        <v>2022.0</v>
      </c>
      <c r="U67" s="150">
        <v>2021.0</v>
      </c>
      <c r="V67" s="150">
        <v>2020.0</v>
      </c>
      <c r="W67" s="150">
        <v>2019.0</v>
      </c>
    </row>
    <row r="68">
      <c r="A68" s="139">
        <v>1500.0</v>
      </c>
      <c r="B68" s="139">
        <v>-710.0</v>
      </c>
      <c r="C68" s="139">
        <v>-9736.0</v>
      </c>
      <c r="D68" s="139">
        <v>395.0</v>
      </c>
      <c r="E68" s="139">
        <v>2320.0</v>
      </c>
      <c r="F68" s="73"/>
      <c r="G68" s="140">
        <v>417.0</v>
      </c>
      <c r="H68" s="140">
        <v>428.0</v>
      </c>
      <c r="I68" s="140">
        <v>105.0</v>
      </c>
      <c r="J68" s="140">
        <v>257.0</v>
      </c>
      <c r="K68" s="141">
        <v>240.0</v>
      </c>
      <c r="L68" s="73"/>
      <c r="M68" s="41">
        <v>1807.0</v>
      </c>
      <c r="N68" s="41">
        <v>887.0</v>
      </c>
      <c r="O68" s="41">
        <v>725.0</v>
      </c>
      <c r="P68" s="41">
        <v>1086.0</v>
      </c>
      <c r="Q68" s="47">
        <v>512.0</v>
      </c>
      <c r="R68" s="73"/>
      <c r="S68" s="152">
        <f t="shared" ref="S68:W68" si="12">AVERAGE(A68,G68,M68)</f>
        <v>1241.333333</v>
      </c>
      <c r="T68" s="152">
        <f t="shared" si="12"/>
        <v>201.6666667</v>
      </c>
      <c r="U68" s="152">
        <f t="shared" si="12"/>
        <v>-2968.666667</v>
      </c>
      <c r="V68" s="152">
        <f t="shared" si="12"/>
        <v>579.3333333</v>
      </c>
      <c r="W68" s="152">
        <f t="shared" si="12"/>
        <v>1024</v>
      </c>
    </row>
    <row r="74">
      <c r="H74" s="125" t="s">
        <v>194</v>
      </c>
    </row>
    <row r="88">
      <c r="A88" s="147" t="s">
        <v>181</v>
      </c>
      <c r="R88" s="148"/>
      <c r="S88" s="149"/>
      <c r="T88" s="149"/>
      <c r="U88" s="149"/>
      <c r="V88" s="149"/>
      <c r="W88" s="149"/>
    </row>
    <row r="89">
      <c r="A89" s="33" t="s">
        <v>2</v>
      </c>
      <c r="B89" s="18"/>
      <c r="C89" s="18"/>
      <c r="D89" s="18"/>
      <c r="E89" s="19"/>
      <c r="F89" s="70"/>
      <c r="G89" s="33" t="s">
        <v>28</v>
      </c>
      <c r="H89" s="18"/>
      <c r="I89" s="18"/>
      <c r="J89" s="18"/>
      <c r="K89" s="19"/>
      <c r="L89" s="70"/>
      <c r="M89" s="33" t="s">
        <v>4</v>
      </c>
      <c r="N89" s="18"/>
      <c r="O89" s="18"/>
      <c r="P89" s="18"/>
      <c r="Q89" s="19"/>
      <c r="R89" s="70"/>
      <c r="S89" s="33" t="s">
        <v>186</v>
      </c>
      <c r="T89" s="18"/>
      <c r="U89" s="18"/>
      <c r="V89" s="18"/>
      <c r="W89" s="19"/>
    </row>
    <row r="90">
      <c r="A90" s="71">
        <v>2023.0</v>
      </c>
      <c r="B90" s="72">
        <v>2022.0</v>
      </c>
      <c r="C90" s="72">
        <v>2021.0</v>
      </c>
      <c r="D90" s="72">
        <v>2020.0</v>
      </c>
      <c r="E90" s="72">
        <v>2019.0</v>
      </c>
      <c r="F90" s="73"/>
      <c r="G90" s="72">
        <v>2023.0</v>
      </c>
      <c r="H90" s="72">
        <v>2022.0</v>
      </c>
      <c r="I90" s="72">
        <v>2021.0</v>
      </c>
      <c r="J90" s="72">
        <v>2020.0</v>
      </c>
      <c r="K90" s="72">
        <v>2019.0</v>
      </c>
      <c r="L90" s="73"/>
      <c r="M90" s="72">
        <v>2023.0</v>
      </c>
      <c r="N90" s="72">
        <v>2022.0</v>
      </c>
      <c r="O90" s="72">
        <v>2021.0</v>
      </c>
      <c r="P90" s="72">
        <v>2020.0</v>
      </c>
      <c r="Q90" s="72">
        <v>2019.0</v>
      </c>
      <c r="R90" s="73"/>
      <c r="S90" s="150">
        <v>2023.0</v>
      </c>
      <c r="T90" s="150">
        <v>2022.0</v>
      </c>
      <c r="U90" s="150">
        <v>2021.0</v>
      </c>
      <c r="V90" s="150">
        <v>2020.0</v>
      </c>
      <c r="W90" s="150">
        <v>2019.0</v>
      </c>
    </row>
    <row r="91">
      <c r="A91" s="134">
        <v>0.0019</v>
      </c>
      <c r="B91" s="134">
        <v>0.0013</v>
      </c>
      <c r="C91" s="134">
        <v>0.0114</v>
      </c>
      <c r="D91" s="134">
        <v>4.0E-4</v>
      </c>
      <c r="E91" s="134">
        <v>-0.0046</v>
      </c>
      <c r="F91" s="73"/>
      <c r="G91" s="136">
        <v>0.0011</v>
      </c>
      <c r="H91" s="136">
        <v>0.0012</v>
      </c>
      <c r="I91" s="136">
        <v>3.0E-4</v>
      </c>
      <c r="J91" s="136">
        <v>7.000000000000001E-4</v>
      </c>
      <c r="K91" s="137">
        <v>8.0E-4</v>
      </c>
      <c r="L91" s="73"/>
      <c r="M91" s="135">
        <v>0.0027</v>
      </c>
      <c r="N91" s="135">
        <v>9.0E-4</v>
      </c>
      <c r="O91" s="135">
        <v>8.0E-4</v>
      </c>
      <c r="P91" s="135">
        <v>0.0016</v>
      </c>
      <c r="Q91" s="138">
        <v>4.0E-4</v>
      </c>
      <c r="R91" s="73"/>
      <c r="S91" s="151">
        <f t="shared" ref="S91:W91" si="13">AVERAGE(A91,G91,M91)</f>
        <v>0.0019</v>
      </c>
      <c r="T91" s="151">
        <f t="shared" si="13"/>
        <v>0.001133333333</v>
      </c>
      <c r="U91" s="151">
        <f t="shared" si="13"/>
        <v>0.004166666667</v>
      </c>
      <c r="V91" s="151">
        <f t="shared" si="13"/>
        <v>0.0009</v>
      </c>
      <c r="W91" s="151">
        <f t="shared" si="13"/>
        <v>-0.001133333333</v>
      </c>
    </row>
    <row r="95">
      <c r="I95" s="125" t="s">
        <v>195</v>
      </c>
    </row>
    <row r="107">
      <c r="A107" s="147" t="s">
        <v>196</v>
      </c>
      <c r="R107" s="148"/>
      <c r="S107" s="149"/>
      <c r="T107" s="149"/>
      <c r="U107" s="149"/>
      <c r="V107" s="149"/>
      <c r="W107" s="149"/>
    </row>
    <row r="108">
      <c r="A108" s="33" t="s">
        <v>2</v>
      </c>
      <c r="B108" s="18"/>
      <c r="C108" s="18"/>
      <c r="D108" s="18"/>
      <c r="E108" s="19"/>
      <c r="F108" s="70"/>
      <c r="G108" s="33" t="s">
        <v>28</v>
      </c>
      <c r="H108" s="18"/>
      <c r="I108" s="18"/>
      <c r="J108" s="18"/>
      <c r="K108" s="19"/>
      <c r="L108" s="70"/>
      <c r="M108" s="33" t="s">
        <v>4</v>
      </c>
      <c r="N108" s="18"/>
      <c r="O108" s="18"/>
      <c r="P108" s="18"/>
      <c r="Q108" s="19"/>
      <c r="R108" s="70"/>
      <c r="S108" s="33" t="s">
        <v>186</v>
      </c>
      <c r="T108" s="18"/>
      <c r="U108" s="18"/>
      <c r="V108" s="18"/>
      <c r="W108" s="19"/>
    </row>
    <row r="109">
      <c r="A109" s="71">
        <v>2023.0</v>
      </c>
      <c r="B109" s="72">
        <v>2022.0</v>
      </c>
      <c r="C109" s="72">
        <v>2021.0</v>
      </c>
      <c r="D109" s="72">
        <v>2020.0</v>
      </c>
      <c r="E109" s="72">
        <v>2019.0</v>
      </c>
      <c r="F109" s="73"/>
      <c r="G109" s="72">
        <v>2023.0</v>
      </c>
      <c r="H109" s="72">
        <v>2022.0</v>
      </c>
      <c r="I109" s="72">
        <v>2021.0</v>
      </c>
      <c r="J109" s="72">
        <v>2020.0</v>
      </c>
      <c r="K109" s="72">
        <v>2019.0</v>
      </c>
      <c r="L109" s="73"/>
      <c r="M109" s="72">
        <v>2023.0</v>
      </c>
      <c r="N109" s="72">
        <v>2022.0</v>
      </c>
      <c r="O109" s="72">
        <v>2021.0</v>
      </c>
      <c r="P109" s="72">
        <v>2020.0</v>
      </c>
      <c r="Q109" s="72">
        <v>2019.0</v>
      </c>
      <c r="R109" s="73"/>
      <c r="S109" s="150">
        <v>2023.0</v>
      </c>
      <c r="T109" s="150">
        <v>2022.0</v>
      </c>
      <c r="U109" s="150">
        <v>2021.0</v>
      </c>
      <c r="V109" s="150">
        <v>2020.0</v>
      </c>
      <c r="W109" s="150">
        <v>2019.0</v>
      </c>
    </row>
    <row r="110">
      <c r="A110" s="139">
        <v>1.18</v>
      </c>
      <c r="B110" s="139">
        <v>0.65</v>
      </c>
      <c r="C110" s="139">
        <v>0.48</v>
      </c>
      <c r="D110" s="139">
        <v>0.83</v>
      </c>
      <c r="E110" s="139">
        <v>0.54</v>
      </c>
      <c r="F110" s="73"/>
      <c r="G110" s="140">
        <v>0.55</v>
      </c>
      <c r="H110" s="140">
        <v>0.54</v>
      </c>
      <c r="I110" s="140">
        <v>0.58</v>
      </c>
      <c r="J110" s="140">
        <v>0.53</v>
      </c>
      <c r="K110" s="141">
        <v>0.39</v>
      </c>
      <c r="L110" s="73"/>
      <c r="M110" s="140">
        <v>3.08</v>
      </c>
      <c r="N110" s="140">
        <v>2.6</v>
      </c>
      <c r="O110" s="140">
        <v>2.82</v>
      </c>
      <c r="P110" s="140">
        <v>2.9</v>
      </c>
      <c r="Q110" s="140">
        <v>2.37</v>
      </c>
      <c r="R110" s="73"/>
      <c r="S110" s="152">
        <f t="shared" ref="S110:W110" si="14">AVERAGE(A110,G110,M110)</f>
        <v>1.603333333</v>
      </c>
      <c r="T110" s="152">
        <f t="shared" si="14"/>
        <v>1.263333333</v>
      </c>
      <c r="U110" s="152">
        <f t="shared" si="14"/>
        <v>1.293333333</v>
      </c>
      <c r="V110" s="152">
        <f t="shared" si="14"/>
        <v>1.42</v>
      </c>
      <c r="W110" s="152">
        <f t="shared" si="14"/>
        <v>1.1</v>
      </c>
    </row>
    <row r="112">
      <c r="H112" s="125" t="s">
        <v>197</v>
      </c>
    </row>
    <row r="127">
      <c r="A127" s="147" t="s">
        <v>182</v>
      </c>
      <c r="R127" s="148"/>
      <c r="S127" s="149"/>
      <c r="T127" s="149"/>
      <c r="U127" s="149"/>
      <c r="V127" s="149"/>
      <c r="W127" s="149"/>
    </row>
    <row r="128">
      <c r="A128" s="33" t="s">
        <v>2</v>
      </c>
      <c r="B128" s="18"/>
      <c r="C128" s="18"/>
      <c r="D128" s="18"/>
      <c r="E128" s="19"/>
      <c r="F128" s="70"/>
      <c r="G128" s="33" t="s">
        <v>28</v>
      </c>
      <c r="H128" s="18"/>
      <c r="I128" s="18"/>
      <c r="J128" s="18"/>
      <c r="K128" s="19"/>
      <c r="L128" s="70"/>
      <c r="M128" s="33" t="s">
        <v>4</v>
      </c>
      <c r="N128" s="18"/>
      <c r="O128" s="18"/>
      <c r="P128" s="18"/>
      <c r="Q128" s="19"/>
      <c r="R128" s="70"/>
      <c r="S128" s="33" t="s">
        <v>186</v>
      </c>
      <c r="T128" s="18"/>
      <c r="U128" s="18"/>
      <c r="V128" s="18"/>
      <c r="W128" s="19"/>
    </row>
    <row r="129">
      <c r="A129" s="71">
        <v>2023.0</v>
      </c>
      <c r="B129" s="72">
        <v>2022.0</v>
      </c>
      <c r="C129" s="72">
        <v>2021.0</v>
      </c>
      <c r="D129" s="72">
        <v>2020.0</v>
      </c>
      <c r="E129" s="72">
        <v>2019.0</v>
      </c>
      <c r="F129" s="73"/>
      <c r="G129" s="72">
        <v>2023.0</v>
      </c>
      <c r="H129" s="72">
        <v>2022.0</v>
      </c>
      <c r="I129" s="72">
        <v>2021.0</v>
      </c>
      <c r="J129" s="72">
        <v>2020.0</v>
      </c>
      <c r="K129" s="72">
        <v>2019.0</v>
      </c>
      <c r="L129" s="73"/>
      <c r="M129" s="72">
        <v>2023.0</v>
      </c>
      <c r="N129" s="72">
        <v>2022.0</v>
      </c>
      <c r="O129" s="72">
        <v>2021.0</v>
      </c>
      <c r="P129" s="72">
        <v>2020.0</v>
      </c>
      <c r="Q129" s="72">
        <v>2019.0</v>
      </c>
      <c r="R129" s="73"/>
      <c r="S129" s="150">
        <v>2023.0</v>
      </c>
      <c r="T129" s="150">
        <v>2022.0</v>
      </c>
      <c r="U129" s="150">
        <v>2021.0</v>
      </c>
      <c r="V129" s="150">
        <v>2020.0</v>
      </c>
      <c r="W129" s="150">
        <v>2019.0</v>
      </c>
    </row>
    <row r="130">
      <c r="A130" s="142">
        <v>1000.0</v>
      </c>
      <c r="B130" s="142">
        <v>1207.0</v>
      </c>
      <c r="C130" s="142">
        <v>1651.0</v>
      </c>
      <c r="D130" s="142">
        <v>1717.0</v>
      </c>
      <c r="E130" s="142">
        <v>1112.0</v>
      </c>
      <c r="F130" s="73"/>
      <c r="G130" s="40">
        <v>76.0</v>
      </c>
      <c r="H130" s="40">
        <v>73.0</v>
      </c>
      <c r="I130" s="40">
        <v>72.0</v>
      </c>
      <c r="J130" s="40">
        <v>70.0</v>
      </c>
      <c r="K130" s="143">
        <v>69.0</v>
      </c>
      <c r="L130" s="73"/>
      <c r="M130" s="40">
        <v>366.0</v>
      </c>
      <c r="N130" s="40">
        <v>387.0</v>
      </c>
      <c r="O130" s="40">
        <v>380.0</v>
      </c>
      <c r="P130" s="40">
        <v>336.0</v>
      </c>
      <c r="Q130" s="143">
        <v>321.0</v>
      </c>
      <c r="R130" s="73"/>
      <c r="S130" s="153">
        <f t="shared" ref="S130:W130" si="15">AVERAGE(A130,G130,M130)</f>
        <v>480.6666667</v>
      </c>
      <c r="T130" s="153">
        <f t="shared" si="15"/>
        <v>555.6666667</v>
      </c>
      <c r="U130" s="153">
        <f t="shared" si="15"/>
        <v>701</v>
      </c>
      <c r="V130" s="153">
        <f t="shared" si="15"/>
        <v>707.6666667</v>
      </c>
      <c r="W130" s="153">
        <f t="shared" si="15"/>
        <v>500.6666667</v>
      </c>
    </row>
    <row r="134">
      <c r="H134" s="125" t="s">
        <v>198</v>
      </c>
    </row>
    <row r="148">
      <c r="A148" s="147" t="s">
        <v>199</v>
      </c>
      <c r="R148" s="148"/>
      <c r="S148" s="149"/>
      <c r="T148" s="149"/>
      <c r="U148" s="149"/>
      <c r="V148" s="149"/>
      <c r="W148" s="149"/>
    </row>
    <row r="149">
      <c r="A149" s="33" t="s">
        <v>2</v>
      </c>
      <c r="B149" s="18"/>
      <c r="C149" s="18"/>
      <c r="D149" s="18"/>
      <c r="E149" s="19"/>
      <c r="F149" s="70"/>
      <c r="G149" s="33" t="s">
        <v>28</v>
      </c>
      <c r="H149" s="18"/>
      <c r="I149" s="18"/>
      <c r="J149" s="18"/>
      <c r="K149" s="19"/>
      <c r="L149" s="70"/>
      <c r="M149" s="33" t="s">
        <v>4</v>
      </c>
      <c r="N149" s="18"/>
      <c r="O149" s="18"/>
      <c r="P149" s="18"/>
      <c r="Q149" s="19"/>
      <c r="R149" s="70"/>
      <c r="S149" s="33" t="s">
        <v>186</v>
      </c>
      <c r="T149" s="18"/>
      <c r="U149" s="18"/>
      <c r="V149" s="18"/>
      <c r="W149" s="19"/>
    </row>
    <row r="150">
      <c r="A150" s="71">
        <v>2023.0</v>
      </c>
      <c r="B150" s="72">
        <v>2022.0</v>
      </c>
      <c r="C150" s="72">
        <v>2021.0</v>
      </c>
      <c r="D150" s="72">
        <v>2020.0</v>
      </c>
      <c r="E150" s="72">
        <v>2019.0</v>
      </c>
      <c r="F150" s="73"/>
      <c r="G150" s="72">
        <v>2023.0</v>
      </c>
      <c r="H150" s="72">
        <v>2022.0</v>
      </c>
      <c r="I150" s="72">
        <v>2021.0</v>
      </c>
      <c r="J150" s="72">
        <v>2020.0</v>
      </c>
      <c r="K150" s="72">
        <v>2019.0</v>
      </c>
      <c r="L150" s="73"/>
      <c r="M150" s="72">
        <v>2023.0</v>
      </c>
      <c r="N150" s="72">
        <v>2022.0</v>
      </c>
      <c r="O150" s="72">
        <v>2021.0</v>
      </c>
      <c r="P150" s="72">
        <v>2020.0</v>
      </c>
      <c r="Q150" s="72">
        <v>2019.0</v>
      </c>
      <c r="R150" s="73"/>
      <c r="S150" s="150">
        <v>2023.0</v>
      </c>
      <c r="T150" s="150">
        <v>2022.0</v>
      </c>
      <c r="U150" s="150">
        <v>2021.0</v>
      </c>
      <c r="V150" s="150">
        <v>2020.0</v>
      </c>
      <c r="W150" s="150">
        <v>2019.0</v>
      </c>
    </row>
    <row r="151">
      <c r="A151" s="154">
        <v>109.286</v>
      </c>
      <c r="B151" s="153">
        <v>121.1913835956918</v>
      </c>
      <c r="C151" s="153">
        <v>162.4633555420957</v>
      </c>
      <c r="D151" s="153">
        <v>175.09668025626092</v>
      </c>
      <c r="E151" s="153">
        <v>145.03687050359713</v>
      </c>
      <c r="F151" s="73"/>
      <c r="G151" s="155">
        <v>114.52631578947368</v>
      </c>
      <c r="H151" s="155">
        <v>106.13698630136986</v>
      </c>
      <c r="I151" s="155">
        <v>97.16666666666667</v>
      </c>
      <c r="J151" s="155">
        <v>108.54285714285714</v>
      </c>
      <c r="K151" s="155">
        <v>98.07246376811594</v>
      </c>
      <c r="L151" s="73"/>
      <c r="M151" s="145">
        <v>111.66120218579235</v>
      </c>
      <c r="N151" s="145">
        <v>108.7312661498708</v>
      </c>
      <c r="O151" s="145">
        <v>126.89736842105263</v>
      </c>
      <c r="P151" s="145">
        <v>147.33333333333334</v>
      </c>
      <c r="Q151" s="145">
        <v>116.45482866043614</v>
      </c>
      <c r="R151" s="73"/>
      <c r="S151" s="153">
        <f t="shared" ref="S151:W151" si="16">AVERAGE(A151,G151,M151)</f>
        <v>111.824506</v>
      </c>
      <c r="T151" s="153">
        <f t="shared" si="16"/>
        <v>112.0198787</v>
      </c>
      <c r="U151" s="153">
        <f t="shared" si="16"/>
        <v>128.8424635</v>
      </c>
      <c r="V151" s="153">
        <f t="shared" si="16"/>
        <v>143.6576236</v>
      </c>
      <c r="W151" s="153">
        <f t="shared" si="16"/>
        <v>119.854721</v>
      </c>
    </row>
    <row r="154">
      <c r="H154" s="125" t="s">
        <v>200</v>
      </c>
    </row>
  </sheetData>
  <mergeCells count="52">
    <mergeCell ref="A29:Q29"/>
    <mergeCell ref="A30:E30"/>
    <mergeCell ref="M30:Q30"/>
    <mergeCell ref="S30:W30"/>
    <mergeCell ref="A46:Q46"/>
    <mergeCell ref="A47:E47"/>
    <mergeCell ref="S47:W47"/>
    <mergeCell ref="G34:K41"/>
    <mergeCell ref="G30:K30"/>
    <mergeCell ref="G149:K149"/>
    <mergeCell ref="M149:Q149"/>
    <mergeCell ref="H154:L165"/>
    <mergeCell ref="A127:Q127"/>
    <mergeCell ref="A128:E128"/>
    <mergeCell ref="M128:Q128"/>
    <mergeCell ref="S128:W128"/>
    <mergeCell ref="A148:Q148"/>
    <mergeCell ref="A149:E149"/>
    <mergeCell ref="S149:W149"/>
    <mergeCell ref="H134:L145"/>
    <mergeCell ref="M16:Q16"/>
    <mergeCell ref="S16:W16"/>
    <mergeCell ref="G20:K27"/>
    <mergeCell ref="C2:G2"/>
    <mergeCell ref="H2:L2"/>
    <mergeCell ref="M2:Q2"/>
    <mergeCell ref="R2:V2"/>
    <mergeCell ref="A15:Q15"/>
    <mergeCell ref="A16:E16"/>
    <mergeCell ref="G16:K16"/>
    <mergeCell ref="G47:K47"/>
    <mergeCell ref="M47:Q47"/>
    <mergeCell ref="G52:K59"/>
    <mergeCell ref="G89:K89"/>
    <mergeCell ref="M89:Q89"/>
    <mergeCell ref="A107:Q107"/>
    <mergeCell ref="A108:E108"/>
    <mergeCell ref="G108:K108"/>
    <mergeCell ref="M108:Q108"/>
    <mergeCell ref="S108:W108"/>
    <mergeCell ref="I95:M106"/>
    <mergeCell ref="A65:Q65"/>
    <mergeCell ref="A66:E66"/>
    <mergeCell ref="M66:Q66"/>
    <mergeCell ref="S66:W66"/>
    <mergeCell ref="A88:Q88"/>
    <mergeCell ref="A89:E89"/>
    <mergeCell ref="S89:W89"/>
    <mergeCell ref="H74:L85"/>
    <mergeCell ref="G66:K66"/>
    <mergeCell ref="G128:K128"/>
    <mergeCell ref="H112:L123"/>
  </mergeCells>
  <printOptions gridLines="1" horizontalCentered="1"/>
  <pageMargins bottom="0.75" footer="0.0" header="0.0" left="0.7" right="0.7" top="0.75"/>
  <pageSetup fitToHeight="0"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25"/>
    <col customWidth="1" min="3" max="3" width="37.0"/>
    <col customWidth="1" min="4" max="4" width="32.63"/>
  </cols>
  <sheetData>
    <row r="1" ht="35.25" customHeight="1">
      <c r="A1" s="156" t="s">
        <v>201</v>
      </c>
    </row>
    <row r="2">
      <c r="A2" s="157" t="s">
        <v>202</v>
      </c>
    </row>
    <row r="3">
      <c r="B3" s="158" t="s">
        <v>203</v>
      </c>
      <c r="C3" s="159" t="s">
        <v>4</v>
      </c>
      <c r="D3" s="160" t="s">
        <v>28</v>
      </c>
    </row>
    <row r="4">
      <c r="A4" s="161" t="s">
        <v>204</v>
      </c>
      <c r="B4" s="162" t="s">
        <v>205</v>
      </c>
      <c r="C4" s="163" t="s">
        <v>206</v>
      </c>
      <c r="D4" s="164" t="s">
        <v>207</v>
      </c>
    </row>
    <row r="13">
      <c r="A13" s="161" t="s">
        <v>208</v>
      </c>
      <c r="B13" s="162" t="s">
        <v>209</v>
      </c>
      <c r="C13" s="163" t="s">
        <v>210</v>
      </c>
      <c r="D13" s="164" t="s">
        <v>211</v>
      </c>
    </row>
    <row r="21">
      <c r="A21" s="161" t="s">
        <v>212</v>
      </c>
      <c r="B21" s="162" t="s">
        <v>213</v>
      </c>
      <c r="C21" s="163" t="s">
        <v>214</v>
      </c>
      <c r="D21" s="164" t="s">
        <v>215</v>
      </c>
    </row>
    <row r="29" ht="28.5" customHeight="1"/>
    <row r="30">
      <c r="A30" s="161" t="s">
        <v>216</v>
      </c>
      <c r="B30" s="162" t="s">
        <v>217</v>
      </c>
      <c r="C30" s="163" t="s">
        <v>218</v>
      </c>
      <c r="D30" s="164" t="s">
        <v>219</v>
      </c>
    </row>
  </sheetData>
  <mergeCells count="18">
    <mergeCell ref="A1:D1"/>
    <mergeCell ref="A2:D2"/>
    <mergeCell ref="A4:A12"/>
    <mergeCell ref="B4:B12"/>
    <mergeCell ref="C4:C12"/>
    <mergeCell ref="D4:D12"/>
    <mergeCell ref="A13:A20"/>
    <mergeCell ref="D13:D20"/>
    <mergeCell ref="B30:B40"/>
    <mergeCell ref="C30:C40"/>
    <mergeCell ref="B13:B20"/>
    <mergeCell ref="C13:C20"/>
    <mergeCell ref="A21:A29"/>
    <mergeCell ref="B21:B29"/>
    <mergeCell ref="C21:C29"/>
    <mergeCell ref="D21:D29"/>
    <mergeCell ref="A30:A40"/>
    <mergeCell ref="D30:D4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3.0"/>
  </cols>
  <sheetData>
    <row r="2">
      <c r="B2" s="165" t="s">
        <v>220</v>
      </c>
    </row>
    <row r="3">
      <c r="B3" s="166"/>
    </row>
    <row r="4">
      <c r="B4" s="165" t="s">
        <v>221</v>
      </c>
    </row>
    <row r="5" ht="81.0" customHeight="1">
      <c r="B5" s="167" t="s">
        <v>222</v>
      </c>
    </row>
    <row r="6">
      <c r="B6" s="165" t="s">
        <v>223</v>
      </c>
    </row>
    <row r="7" ht="73.5" customHeight="1">
      <c r="B7" s="167" t="s">
        <v>224</v>
      </c>
    </row>
    <row r="8">
      <c r="B8" s="165" t="s">
        <v>225</v>
      </c>
    </row>
    <row r="9" ht="90.0" customHeight="1">
      <c r="B9" s="167" t="s">
        <v>226</v>
      </c>
    </row>
    <row r="17">
      <c r="B17" s="16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5.63"/>
  </cols>
  <sheetData>
    <row r="2">
      <c r="B2" s="169" t="s">
        <v>227</v>
      </c>
    </row>
    <row r="3">
      <c r="B3" s="170" t="s">
        <v>228</v>
      </c>
    </row>
    <row r="4">
      <c r="B4" s="170" t="s">
        <v>229</v>
      </c>
    </row>
    <row r="5">
      <c r="B5" s="171" t="s">
        <v>230</v>
      </c>
    </row>
    <row r="6">
      <c r="B6" s="170" t="s">
        <v>231</v>
      </c>
    </row>
  </sheetData>
  <hyperlinks>
    <hyperlink r:id="rId1" ref="B3"/>
    <hyperlink r:id="rId2" ref="B4"/>
    <hyperlink r:id="rId3" ref="B5"/>
    <hyperlink r:id="rId4" ref="B6"/>
  </hyperlinks>
  <drawing r:id="rId5"/>
</worksheet>
</file>