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autoCompressPictures="0"/>
  <bookViews>
    <workbookView xWindow="0" yWindow="0" windowWidth="51200" windowHeight="26600"/>
  </bookViews>
  <sheets>
    <sheet name="SaaS Plan Template" sheetId="1" r:id="rId1"/>
  </sheets>
  <definedNames>
    <definedName name="_xlnm.Print_Area" localSheetId="0">'SaaS Plan Template'!$A$2:$Y$148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6" i="1" l="1"/>
  <c r="C67" i="1"/>
  <c r="D63" i="1"/>
  <c r="D66" i="1"/>
  <c r="D67" i="1"/>
  <c r="E63" i="1"/>
  <c r="E66" i="1"/>
  <c r="E67" i="1"/>
  <c r="F63" i="1"/>
  <c r="F66" i="1"/>
  <c r="F67" i="1"/>
  <c r="G63" i="1"/>
  <c r="G66" i="1"/>
  <c r="G67" i="1"/>
  <c r="G68" i="1"/>
  <c r="F68" i="1"/>
  <c r="E68" i="1"/>
  <c r="D68" i="1"/>
  <c r="C68" i="1"/>
  <c r="C26" i="1"/>
  <c r="C27" i="1"/>
  <c r="C28" i="1"/>
  <c r="D22" i="1"/>
  <c r="D26" i="1"/>
  <c r="D27" i="1"/>
  <c r="D28" i="1"/>
  <c r="E22" i="1"/>
  <c r="E26" i="1"/>
  <c r="C37" i="1"/>
  <c r="C40" i="1"/>
  <c r="C41" i="1"/>
  <c r="D33" i="1"/>
  <c r="D37" i="1"/>
  <c r="D40" i="1"/>
  <c r="D41" i="1"/>
  <c r="E33" i="1"/>
  <c r="E37" i="1"/>
  <c r="E40" i="1"/>
  <c r="E41" i="1"/>
  <c r="E27" i="1"/>
  <c r="E28" i="1"/>
  <c r="E44" i="1"/>
  <c r="E58" i="1"/>
  <c r="D44" i="1"/>
  <c r="D58" i="1"/>
  <c r="F22" i="1"/>
  <c r="F26" i="1"/>
  <c r="F27" i="1"/>
  <c r="F28" i="1"/>
  <c r="G22" i="1"/>
  <c r="G26" i="1"/>
  <c r="F33" i="1"/>
  <c r="F37" i="1"/>
  <c r="F40" i="1"/>
  <c r="F41" i="1"/>
  <c r="G33" i="1"/>
  <c r="G37" i="1"/>
  <c r="G40" i="1"/>
  <c r="G41" i="1"/>
  <c r="G27" i="1"/>
  <c r="G28" i="1"/>
  <c r="G44" i="1"/>
  <c r="G58" i="1"/>
  <c r="F44" i="1"/>
  <c r="F58" i="1"/>
  <c r="C44" i="1"/>
  <c r="C58" i="1"/>
  <c r="G55" i="1"/>
  <c r="G59" i="1"/>
  <c r="F55" i="1"/>
  <c r="F59" i="1"/>
  <c r="E55" i="1"/>
  <c r="E59" i="1"/>
  <c r="D55" i="1"/>
  <c r="D59" i="1"/>
  <c r="C55" i="1"/>
  <c r="C59" i="1"/>
  <c r="C45" i="1"/>
  <c r="C57" i="1"/>
  <c r="G45" i="1"/>
  <c r="G57" i="1"/>
  <c r="F45" i="1"/>
  <c r="F57" i="1"/>
  <c r="E45" i="1"/>
  <c r="E57" i="1"/>
  <c r="D45" i="1"/>
  <c r="D57" i="1"/>
  <c r="C51" i="1"/>
  <c r="C50" i="1"/>
  <c r="C13" i="1"/>
  <c r="G54" i="1"/>
  <c r="F54" i="1"/>
  <c r="E54" i="1"/>
  <c r="D54" i="1"/>
  <c r="C54" i="1"/>
  <c r="G53" i="1"/>
  <c r="F53" i="1"/>
  <c r="E53" i="1"/>
  <c r="D53" i="1"/>
  <c r="C53" i="1"/>
  <c r="G51" i="1"/>
  <c r="F51" i="1"/>
  <c r="E51" i="1"/>
  <c r="D51" i="1"/>
  <c r="G50" i="1"/>
  <c r="F50" i="1"/>
  <c r="E50" i="1"/>
  <c r="D50" i="1"/>
  <c r="D29" i="1"/>
  <c r="G29" i="1"/>
  <c r="F29" i="1"/>
  <c r="E29" i="1"/>
  <c r="D16" i="1"/>
  <c r="G16" i="1"/>
  <c r="F16" i="1"/>
  <c r="E16" i="1"/>
  <c r="G10" i="1"/>
  <c r="F10" i="1"/>
  <c r="E10" i="1"/>
  <c r="D10" i="1"/>
  <c r="G39" i="1"/>
  <c r="F39" i="1"/>
  <c r="E39" i="1"/>
  <c r="D39" i="1"/>
  <c r="C39" i="1"/>
  <c r="G42" i="1"/>
  <c r="F42" i="1"/>
  <c r="E42" i="1"/>
  <c r="D42" i="1"/>
  <c r="G24" i="1"/>
  <c r="F24" i="1"/>
  <c r="E24" i="1"/>
  <c r="D24" i="1"/>
  <c r="G17" i="1"/>
  <c r="F17" i="1"/>
  <c r="E17" i="1"/>
  <c r="D17" i="1"/>
  <c r="C18" i="1"/>
  <c r="D11" i="1"/>
  <c r="D18" i="1"/>
  <c r="E11" i="1"/>
  <c r="E18" i="1"/>
  <c r="F11" i="1"/>
  <c r="F18" i="1"/>
  <c r="G11" i="1"/>
  <c r="G18" i="1"/>
  <c r="G13" i="1"/>
  <c r="F13" i="1"/>
  <c r="E13" i="1"/>
  <c r="D13" i="1"/>
  <c r="C17" i="1"/>
</calcChain>
</file>

<file path=xl/sharedStrings.xml><?xml version="1.0" encoding="utf-8"?>
<sst xmlns="http://schemas.openxmlformats.org/spreadsheetml/2006/main" count="60" uniqueCount="57">
  <si>
    <r>
      <t>Total CAC (paid signups)</t>
    </r>
    <r>
      <rPr>
        <vertAlign val="superscript"/>
        <sz val="10"/>
        <rFont val="Arial"/>
      </rPr>
      <t xml:space="preserve"> 10)</t>
    </r>
    <phoneticPr fontId="2" type="noConversion"/>
  </si>
  <si>
    <r>
      <t xml:space="preserve">CLTV (e) </t>
    </r>
    <r>
      <rPr>
        <vertAlign val="superscript"/>
        <sz val="10"/>
        <rFont val="Arial"/>
      </rPr>
      <t>11)</t>
    </r>
    <phoneticPr fontId="2" type="noConversion"/>
  </si>
  <si>
    <r>
      <t>Sales spendings per new paying customer</t>
    </r>
    <r>
      <rPr>
        <vertAlign val="superscript"/>
        <sz val="10"/>
        <rFont val="Arial"/>
      </rPr>
      <t xml:space="preserve"> 9)</t>
    </r>
    <phoneticPr fontId="2" type="noConversion"/>
  </si>
  <si>
    <t>Signups end of month</t>
  </si>
  <si>
    <t>New signups</t>
  </si>
  <si>
    <t>Total new signups</t>
  </si>
  <si>
    <t>Customers end of month</t>
    <phoneticPr fontId="2" type="noConversion"/>
  </si>
  <si>
    <t>New customers</t>
  </si>
  <si>
    <t xml:space="preserve">Organic </t>
  </si>
  <si>
    <t>Paid</t>
  </si>
  <si>
    <t>Visitor-to-Signup Conversion Rate</t>
  </si>
  <si>
    <t>Total 2013</t>
  </si>
  <si>
    <t>VISITORS &amp; SIGNUPS</t>
  </si>
  <si>
    <t>Lost customers</t>
  </si>
  <si>
    <t>Churn rate</t>
  </si>
  <si>
    <t>MRR</t>
  </si>
  <si>
    <t>MRR beginning of the month</t>
  </si>
  <si>
    <t>New MRR</t>
  </si>
  <si>
    <t>Total new MRR</t>
  </si>
  <si>
    <t>New MRR from new customers</t>
  </si>
  <si>
    <t>Net new MRR</t>
  </si>
  <si>
    <t>MRR end of month</t>
  </si>
  <si>
    <t>Net new customers</t>
  </si>
  <si>
    <t>Customers beginning of the month</t>
  </si>
  <si>
    <t>m/m growth</t>
  </si>
  <si>
    <t>Marketing spendings</t>
  </si>
  <si>
    <t>Sales spendings</t>
  </si>
  <si>
    <t>CAC</t>
  </si>
  <si>
    <t>Total CAC (blended)</t>
  </si>
  <si>
    <t>Marketing spendings per signup (blended)</t>
  </si>
  <si>
    <t>CLTV/CAC (paid signups)</t>
  </si>
  <si>
    <t>Time-to-recover CAC for paid signups (months)</t>
  </si>
  <si>
    <t>CASH</t>
  </si>
  <si>
    <t>Cash beginning of month</t>
  </si>
  <si>
    <t>Cash end of month</t>
  </si>
  <si>
    <t>Net cash burn</t>
  </si>
  <si>
    <t>Cash coming in</t>
  </si>
  <si>
    <t>Cash going out</t>
  </si>
  <si>
    <t>Runway at current burn (months)</t>
  </si>
  <si>
    <r>
      <t>Visitors</t>
    </r>
    <r>
      <rPr>
        <vertAlign val="superscript"/>
        <sz val="10"/>
        <rFont val="Arial"/>
      </rPr>
      <t xml:space="preserve"> 1)</t>
    </r>
  </si>
  <si>
    <r>
      <t>Signups beginning of the month</t>
    </r>
    <r>
      <rPr>
        <vertAlign val="superscript"/>
        <sz val="10"/>
        <rFont val="Arial"/>
      </rPr>
      <t xml:space="preserve"> 2)</t>
    </r>
  </si>
  <si>
    <r>
      <t xml:space="preserve">PAYING CUSTOMERS </t>
    </r>
    <r>
      <rPr>
        <vertAlign val="superscript"/>
        <sz val="10"/>
        <color indexed="9"/>
        <rFont val="Arial"/>
      </rPr>
      <t>3)</t>
    </r>
  </si>
  <si>
    <r>
      <t>Conversion rate</t>
    </r>
    <r>
      <rPr>
        <b/>
        <vertAlign val="superscript"/>
        <sz val="10"/>
        <rFont val="Arial"/>
      </rPr>
      <t xml:space="preserve"> 4)</t>
    </r>
  </si>
  <si>
    <r>
      <t>New MRR from account expansions</t>
    </r>
    <r>
      <rPr>
        <vertAlign val="superscript"/>
        <sz val="10"/>
        <rFont val="Arial"/>
      </rPr>
      <t xml:space="preserve"> 5)</t>
    </r>
  </si>
  <si>
    <r>
      <t xml:space="preserve">Lost MRR </t>
    </r>
    <r>
      <rPr>
        <vertAlign val="superscript"/>
        <sz val="10"/>
        <rFont val="Arial"/>
      </rPr>
      <t>6)</t>
    </r>
  </si>
  <si>
    <r>
      <t xml:space="preserve">MRR churn rate </t>
    </r>
    <r>
      <rPr>
        <b/>
        <vertAlign val="superscript"/>
        <sz val="10"/>
        <rFont val="Arial"/>
      </rPr>
      <t>7)</t>
    </r>
  </si>
  <si>
    <r>
      <t xml:space="preserve">Marketing spendings per paid signup </t>
    </r>
    <r>
      <rPr>
        <vertAlign val="superscript"/>
        <sz val="10"/>
        <rFont val="Arial"/>
      </rPr>
      <t>8)</t>
    </r>
  </si>
  <si>
    <t>ARPA (p.m.)</t>
  </si>
  <si>
    <t>ARPA new customers (p.m.)</t>
  </si>
  <si>
    <r>
      <rPr>
        <b/>
        <sz val="10"/>
        <rFont val="Arial"/>
        <family val="2"/>
      </rPr>
      <t>Note:</t>
    </r>
    <r>
      <rPr>
        <sz val="10"/>
        <rFont val="Arial"/>
      </rPr>
      <t xml:space="preserve"> The cells with </t>
    </r>
    <r>
      <rPr>
        <b/>
        <sz val="10"/>
        <color theme="4" tint="0.59999389629810485"/>
        <rFont val="Arial"/>
      </rPr>
      <t>light blue background</t>
    </r>
    <r>
      <rPr>
        <sz val="10"/>
        <rFont val="Arial"/>
      </rPr>
      <t xml:space="preserve"> are data-entry cells and contain arbitrary sample numbers which you can change. Everything else is calculated.
</t>
    </r>
    <r>
      <rPr>
        <b/>
        <sz val="10"/>
        <rFont val="Arial"/>
        <family val="2"/>
      </rPr>
      <t>Footnotes</t>
    </r>
    <r>
      <rPr>
        <sz val="10"/>
        <rFont val="Arial"/>
      </rPr>
      <t xml:space="preserve">
1) Make sure that only visitors to your marketing website are included here. Exclude visits from existing users who use the application.
2) Signups = Free trials
3) In order to keep this template simple and general, different pricing plans or multiple seats per account are not modeled here. You may want to add this based on your specific requirements.
4) New customers divided by the signups of the previous month, assuming a 30-day trial. Since the actual time-to-conversion may vary (e.g. due to trial extensions), this is a simplification.
5) This means new MRR from existing customers, e.g. due to existing customers buying more seats or upgrading to premium plans or features.
6) It's important to distinguish MRR churn from customer churn – MRR churn is more important since it takes into if you're losing smaller or bigger accounts.
7) Lost MRR divided by MRR at the beginning of the month. Another way to look at this would be to view the difference between new MRR from account expansions and lost MRR. Based on that metric you can achieve negative churn if new MRR due to account expansions is bigger than lost MRR.
8) Marketing spendings per paid signups are more important than the blended view since it is a better indication of lead generation costs at scale.
9) This shows the average sales spendings per new customer. If you have different customer segments (e.g. small customers who get less attention from the sales team, big customers who get more attention) you should model this here.
10) For simplification purposes this assumes that organic and paid signups convert equally well to paying customers. This may not be true, make sure you track conversion rates per marketing channel.
11) This is a crude estimation based on the churn rate. Since churn doesn't occur linearly over the customers' lifetime you need to do a cohort analysis in order to get a better approximation.
</t>
    </r>
    <r>
      <rPr>
        <b/>
        <sz val="10"/>
        <rFont val="Arial"/>
        <family val="2"/>
      </rPr>
      <t>Explanation of acronyms</t>
    </r>
    <r>
      <rPr>
        <sz val="10"/>
        <rFont val="Arial"/>
      </rPr>
      <t xml:space="preserve">
MRR = monthly recurring revenue
ARPA = average revenue per account
CAC = customer acquisition costs
CLTV = customer lifetime value
</t>
    </r>
    <r>
      <rPr>
        <b/>
        <sz val="10"/>
        <rFont val="Arial"/>
        <family val="2"/>
      </rPr>
      <t xml:space="preserve">Disclaimer: </t>
    </r>
    <r>
      <rPr>
        <sz val="10"/>
        <rFont val="Arial"/>
      </rPr>
      <t xml:space="preserve">Please be aware that his model may be inaccurate, incorrect or misleading, use it at your own risk, yada yada yada.
Feel free to distribute. If you distribute a modified version, please make it clear what you've changed.
</t>
    </r>
  </si>
  <si>
    <t>at Point Nine Capital</t>
  </si>
  <si>
    <t>Created by Christoph Janz</t>
  </si>
  <si>
    <t>If you have questions or suggestions, leave a comment here:</t>
  </si>
  <si>
    <t>or eMail christoph@pointninecap.com</t>
  </si>
  <si>
    <t>SaaS Metrics Dashboard</t>
  </si>
  <si>
    <t>A simple KPI sheet for early-stage SaaS startups with a low-touch sales model.</t>
  </si>
  <si>
    <t>http://christophjanz.blogspot.de/2013/04/a-kpi-dashboard-for-early-stage-saas.html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</si>
</sst>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409]mmm\-yy;@"/>
    <numFmt numFmtId="165" formatCode="[$$-409]#,##0.00"/>
    <numFmt numFmtId="166" formatCode="_-[$$-409]* #,##0_ ;_-[$$-409]* \-#,##0\ ;_-[$$-409]* &quot;-&quot;_ ;_-@_ "/>
    <numFmt numFmtId="167" formatCode="0_ ;\-0\ "/>
    <numFmt numFmtId="168" formatCode="0.0"/>
    <numFmt numFmtId="169" formatCode="0.00000000%"/>
    <numFmt numFmtId="170" formatCode="[$$-409]#,##0.0"/>
    <numFmt numFmtId="171" formatCode="[$$-409]#,##0.000"/>
  </numFmts>
  <fonts count="21" x14ac:knownFonts="1">
    <font>
      <sz val="10"/>
      <name val="Arial"/>
    </font>
    <font>
      <b/>
      <sz val="10"/>
      <name val="Arial"/>
      <family val="2"/>
    </font>
    <font>
      <sz val="8"/>
      <name val="Arial"/>
      <family val="2"/>
    </font>
    <font>
      <sz val="10"/>
      <name val="Arial"/>
    </font>
    <font>
      <i/>
      <sz val="10"/>
      <name val="Arial"/>
      <family val="2"/>
    </font>
    <font>
      <b/>
      <i/>
      <sz val="10"/>
      <name val="Arial"/>
      <family val="2"/>
    </font>
    <font>
      <sz val="11"/>
      <color rgb="FF3F3F76"/>
      <name val="Calibri"/>
      <family val="2"/>
      <scheme val="minor"/>
    </font>
    <font>
      <sz val="10"/>
      <color indexed="12"/>
      <name val="Arial"/>
    </font>
    <font>
      <u/>
      <sz val="10"/>
      <color indexed="12"/>
      <name val="Arial"/>
    </font>
    <font>
      <u/>
      <sz val="10"/>
      <color indexed="20"/>
      <name val="Arial"/>
    </font>
    <font>
      <b/>
      <sz val="10"/>
      <color indexed="12"/>
      <name val="Arial"/>
    </font>
    <font>
      <b/>
      <sz val="10"/>
      <color indexed="9"/>
      <name val="Arial"/>
    </font>
    <font>
      <sz val="10"/>
      <color indexed="9"/>
      <name val="Arial"/>
    </font>
    <font>
      <vertAlign val="superscript"/>
      <sz val="10"/>
      <name val="Arial"/>
    </font>
    <font>
      <b/>
      <vertAlign val="superscript"/>
      <sz val="10"/>
      <name val="Arial"/>
    </font>
    <font>
      <vertAlign val="superscript"/>
      <sz val="10"/>
      <color indexed="9"/>
      <name val="Arial"/>
    </font>
    <font>
      <u/>
      <sz val="10"/>
      <color theme="10"/>
      <name val="Arial"/>
    </font>
    <font>
      <b/>
      <sz val="10"/>
      <color theme="4" tint="0.59999389629810485"/>
      <name val="Arial"/>
    </font>
    <font>
      <u/>
      <sz val="10"/>
      <color theme="11"/>
      <name val="Arial"/>
    </font>
    <font>
      <b/>
      <sz val="12"/>
      <name val="Arial"/>
    </font>
    <font>
      <u/>
      <sz val="9"/>
      <color theme="10"/>
      <name val="Arial"/>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0.249977111117893"/>
        <bgColor indexed="64"/>
      </patternFill>
    </fill>
  </fills>
  <borders count="34">
    <border>
      <left/>
      <right/>
      <top/>
      <bottom/>
      <diagonal/>
    </border>
    <border>
      <left style="thin">
        <color auto="1"/>
      </left>
      <right style="thin">
        <color auto="1"/>
      </right>
      <top/>
      <bottom/>
      <diagonal/>
    </border>
    <border>
      <left/>
      <right style="thin">
        <color auto="1"/>
      </right>
      <top/>
      <bottom/>
      <diagonal/>
    </border>
    <border>
      <left style="medium">
        <color auto="1"/>
      </left>
      <right style="medium">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medium">
        <color auto="1"/>
      </top>
      <bottom/>
      <diagonal/>
    </border>
    <border>
      <left/>
      <right style="medium">
        <color auto="1"/>
      </right>
      <top/>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theme="0"/>
      </top>
      <bottom style="thin">
        <color theme="0"/>
      </bottom>
      <diagonal/>
    </border>
    <border>
      <left/>
      <right style="thin">
        <color auto="1"/>
      </right>
      <top style="medium">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top/>
      <bottom style="thin">
        <color theme="0"/>
      </bottom>
      <diagonal/>
    </border>
  </borders>
  <cellStyleXfs count="7">
    <xf numFmtId="0" fontId="0" fillId="0" borderId="0"/>
    <xf numFmtId="0" fontId="6" fillId="2" borderId="10"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3" fillId="0" borderId="0" applyFont="0" applyFill="0" applyBorder="0" applyAlignment="0" applyProtection="0"/>
    <xf numFmtId="0" fontId="16" fillId="0" borderId="0" applyNumberFormat="0" applyFill="0" applyBorder="0" applyAlignment="0" applyProtection="0"/>
    <xf numFmtId="0" fontId="18" fillId="0" borderId="0" applyNumberFormat="0" applyFill="0" applyBorder="0" applyAlignment="0" applyProtection="0"/>
  </cellStyleXfs>
  <cellXfs count="228">
    <xf numFmtId="0" fontId="0" fillId="0" borderId="0" xfId="0"/>
    <xf numFmtId="3" fontId="0" fillId="4" borderId="14" xfId="0" applyNumberFormat="1" applyFont="1" applyFill="1" applyBorder="1"/>
    <xf numFmtId="3" fontId="0" fillId="4" borderId="1" xfId="0" applyNumberFormat="1" applyFont="1" applyFill="1" applyBorder="1"/>
    <xf numFmtId="3" fontId="0" fillId="4" borderId="2" xfId="0" applyNumberFormat="1" applyFont="1" applyFill="1" applyBorder="1"/>
    <xf numFmtId="3" fontId="3" fillId="3" borderId="2" xfId="4" applyNumberFormat="1" applyFont="1" applyFill="1" applyBorder="1"/>
    <xf numFmtId="3" fontId="10" fillId="3" borderId="14" xfId="0" applyNumberFormat="1" applyFont="1" applyFill="1" applyBorder="1"/>
    <xf numFmtId="3" fontId="10" fillId="3" borderId="1" xfId="0" applyNumberFormat="1" applyFont="1" applyFill="1" applyBorder="1"/>
    <xf numFmtId="3" fontId="1" fillId="6" borderId="1" xfId="0" applyNumberFormat="1" applyFont="1" applyFill="1" applyBorder="1"/>
    <xf numFmtId="3" fontId="1" fillId="6" borderId="2" xfId="0" applyNumberFormat="1" applyFont="1" applyFill="1" applyBorder="1"/>
    <xf numFmtId="3" fontId="7" fillId="3" borderId="14" xfId="0" applyNumberFormat="1" applyFont="1" applyFill="1" applyBorder="1"/>
    <xf numFmtId="3" fontId="7" fillId="3" borderId="1" xfId="0" applyNumberFormat="1" applyFont="1" applyFill="1" applyBorder="1"/>
    <xf numFmtId="3" fontId="0" fillId="6" borderId="1" xfId="0" applyNumberFormat="1" applyFont="1" applyFill="1" applyBorder="1"/>
    <xf numFmtId="3" fontId="0" fillId="3" borderId="2" xfId="0" applyNumberFormat="1" applyFont="1" applyFill="1" applyBorder="1"/>
    <xf numFmtId="3" fontId="0" fillId="0" borderId="0" xfId="0" applyNumberFormat="1" applyFont="1" applyBorder="1"/>
    <xf numFmtId="3" fontId="0" fillId="3" borderId="14" xfId="0" applyNumberFormat="1" applyFont="1" applyFill="1" applyBorder="1"/>
    <xf numFmtId="3" fontId="0" fillId="3" borderId="1" xfId="0" applyNumberFormat="1" applyFont="1" applyFill="1" applyBorder="1"/>
    <xf numFmtId="3" fontId="0" fillId="6" borderId="2" xfId="0" applyNumberFormat="1" applyFont="1" applyFill="1" applyBorder="1"/>
    <xf numFmtId="0" fontId="0" fillId="3" borderId="3" xfId="0" applyFill="1" applyBorder="1" applyAlignment="1">
      <alignment horizontal="left"/>
    </xf>
    <xf numFmtId="0" fontId="0" fillId="3" borderId="3" xfId="0" applyFill="1" applyBorder="1" applyAlignment="1">
      <alignment horizontal="left" indent="1"/>
    </xf>
    <xf numFmtId="0" fontId="0" fillId="3" borderId="0" xfId="0" applyFont="1" applyFill="1" applyBorder="1" applyAlignment="1">
      <alignment horizontal="right"/>
    </xf>
    <xf numFmtId="0" fontId="1" fillId="0" borderId="0" xfId="0" applyFont="1" applyBorder="1"/>
    <xf numFmtId="0" fontId="3" fillId="0" borderId="0" xfId="0" applyFont="1" applyFill="1" applyBorder="1"/>
    <xf numFmtId="0" fontId="3" fillId="0" borderId="0" xfId="0" applyFont="1" applyBorder="1"/>
    <xf numFmtId="10" fontId="3" fillId="0" borderId="0" xfId="0" applyNumberFormat="1" applyFont="1" applyFill="1" applyBorder="1"/>
    <xf numFmtId="165" fontId="3" fillId="0" borderId="0" xfId="0" applyNumberFormat="1" applyFont="1" applyBorder="1"/>
    <xf numFmtId="0" fontId="3" fillId="0" borderId="0" xfId="0" applyFont="1" applyBorder="1" applyAlignment="1">
      <alignment vertical="justify"/>
    </xf>
    <xf numFmtId="0" fontId="3" fillId="0" borderId="0" xfId="0" applyFont="1" applyBorder="1"/>
    <xf numFmtId="0" fontId="0" fillId="0" borderId="0" xfId="0" applyFont="1" applyFill="1" applyBorder="1"/>
    <xf numFmtId="0" fontId="3" fillId="4" borderId="2" xfId="0" applyFont="1" applyFill="1" applyBorder="1"/>
    <xf numFmtId="0" fontId="3" fillId="4" borderId="1" xfId="0" applyFont="1" applyFill="1" applyBorder="1"/>
    <xf numFmtId="0" fontId="3" fillId="4" borderId="14" xfId="0" applyFont="1" applyFill="1" applyBorder="1"/>
    <xf numFmtId="0" fontId="1" fillId="3" borderId="0" xfId="0" applyFont="1" applyFill="1" applyBorder="1" applyAlignment="1">
      <alignment horizontal="center"/>
    </xf>
    <xf numFmtId="0" fontId="3" fillId="3" borderId="0" xfId="0" applyFont="1" applyFill="1" applyBorder="1"/>
    <xf numFmtId="0" fontId="3" fillId="4" borderId="18" xfId="0" applyFont="1" applyFill="1" applyBorder="1"/>
    <xf numFmtId="0" fontId="3" fillId="3" borderId="1" xfId="0" applyFont="1" applyFill="1" applyBorder="1"/>
    <xf numFmtId="0" fontId="3" fillId="3" borderId="14" xfId="0" applyFont="1" applyFill="1" applyBorder="1"/>
    <xf numFmtId="3" fontId="3" fillId="3" borderId="14" xfId="0" applyNumberFormat="1" applyFont="1" applyFill="1" applyBorder="1"/>
    <xf numFmtId="3" fontId="0" fillId="3" borderId="14" xfId="0" applyNumberFormat="1" applyFont="1" applyFill="1" applyBorder="1"/>
    <xf numFmtId="166" fontId="3" fillId="3" borderId="2" xfId="0" applyNumberFormat="1" applyFont="1" applyFill="1" applyBorder="1"/>
    <xf numFmtId="166" fontId="3" fillId="3" borderId="14" xfId="0" applyNumberFormat="1" applyFont="1" applyFill="1" applyBorder="1"/>
    <xf numFmtId="3" fontId="1" fillId="3" borderId="1" xfId="0" applyNumberFormat="1" applyFont="1" applyFill="1" applyBorder="1"/>
    <xf numFmtId="3" fontId="1" fillId="3" borderId="14" xfId="0" applyNumberFormat="1" applyFont="1" applyFill="1" applyBorder="1"/>
    <xf numFmtId="3" fontId="3" fillId="3" borderId="1" xfId="0" applyNumberFormat="1" applyFont="1" applyFill="1" applyBorder="1"/>
    <xf numFmtId="166" fontId="3" fillId="3" borderId="1" xfId="0" applyNumberFormat="1" applyFont="1" applyFill="1" applyBorder="1"/>
    <xf numFmtId="166" fontId="0" fillId="3" borderId="1" xfId="0" applyNumberFormat="1" applyFont="1" applyFill="1" applyBorder="1"/>
    <xf numFmtId="166" fontId="1" fillId="3" borderId="1" xfId="0" applyNumberFormat="1" applyFont="1" applyFill="1" applyBorder="1"/>
    <xf numFmtId="166" fontId="1" fillId="3" borderId="14" xfId="0" applyNumberFormat="1" applyFont="1" applyFill="1" applyBorder="1"/>
    <xf numFmtId="0" fontId="1" fillId="3" borderId="0" xfId="0" applyFont="1" applyFill="1" applyBorder="1"/>
    <xf numFmtId="0" fontId="3" fillId="3" borderId="0" xfId="0" applyFont="1" applyFill="1" applyBorder="1" applyAlignment="1">
      <alignment horizontal="left"/>
    </xf>
    <xf numFmtId="0" fontId="3" fillId="3" borderId="0" xfId="0" applyFont="1" applyFill="1" applyBorder="1" applyAlignment="1">
      <alignment horizontal="left" indent="1"/>
    </xf>
    <xf numFmtId="10" fontId="7" fillId="3" borderId="0" xfId="0" applyNumberFormat="1" applyFont="1" applyFill="1" applyBorder="1" applyAlignment="1">
      <alignment horizontal="left"/>
    </xf>
    <xf numFmtId="0" fontId="0" fillId="3" borderId="0" xfId="0" applyFont="1" applyFill="1" applyBorder="1" applyAlignment="1">
      <alignment horizontal="left" indent="1"/>
    </xf>
    <xf numFmtId="0" fontId="1" fillId="3" borderId="0" xfId="0" applyFont="1" applyFill="1" applyBorder="1" applyAlignment="1">
      <alignment horizontal="left"/>
    </xf>
    <xf numFmtId="0" fontId="3" fillId="3" borderId="7" xfId="0" applyFont="1" applyFill="1" applyBorder="1"/>
    <xf numFmtId="3" fontId="3" fillId="3" borderId="0" xfId="0" applyNumberFormat="1" applyFont="1" applyFill="1" applyBorder="1"/>
    <xf numFmtId="3" fontId="0" fillId="3" borderId="2" xfId="0" applyNumberFormat="1" applyFont="1" applyFill="1" applyBorder="1"/>
    <xf numFmtId="165" fontId="3" fillId="3" borderId="0" xfId="0" applyNumberFormat="1" applyFont="1" applyFill="1" applyBorder="1"/>
    <xf numFmtId="166" fontId="1" fillId="3" borderId="2" xfId="0" applyNumberFormat="1" applyFont="1" applyFill="1" applyBorder="1"/>
    <xf numFmtId="0" fontId="0" fillId="3" borderId="0" xfId="0" applyFont="1" applyFill="1" applyBorder="1"/>
    <xf numFmtId="0" fontId="11" fillId="3" borderId="0" xfId="0" applyFont="1" applyFill="1" applyBorder="1" applyAlignment="1">
      <alignment vertical="justify"/>
    </xf>
    <xf numFmtId="0" fontId="5" fillId="3" borderId="0" xfId="0" applyFont="1" applyFill="1" applyBorder="1"/>
    <xf numFmtId="0" fontId="4" fillId="3" borderId="0" xfId="0" applyFont="1" applyFill="1" applyBorder="1"/>
    <xf numFmtId="0" fontId="0" fillId="4" borderId="12" xfId="0" applyFont="1" applyFill="1" applyBorder="1" applyAlignment="1">
      <alignment vertical="justify"/>
    </xf>
    <xf numFmtId="0" fontId="0" fillId="4" borderId="13" xfId="0" applyFont="1" applyFill="1" applyBorder="1" applyAlignment="1">
      <alignment vertical="justify"/>
    </xf>
    <xf numFmtId="3" fontId="0" fillId="3" borderId="1" xfId="0" applyNumberFormat="1" applyFont="1" applyFill="1" applyBorder="1"/>
    <xf numFmtId="0" fontId="0" fillId="4" borderId="17" xfId="0" applyFont="1" applyFill="1" applyBorder="1" applyAlignment="1">
      <alignment vertical="justify"/>
    </xf>
    <xf numFmtId="0" fontId="3" fillId="3" borderId="2" xfId="0" applyFont="1" applyFill="1" applyBorder="1"/>
    <xf numFmtId="166" fontId="0" fillId="3" borderId="2" xfId="0" applyNumberFormat="1" applyFont="1" applyFill="1" applyBorder="1"/>
    <xf numFmtId="0" fontId="3" fillId="3" borderId="3" xfId="0" applyFont="1" applyFill="1" applyBorder="1"/>
    <xf numFmtId="0" fontId="0" fillId="3" borderId="3" xfId="0" applyFont="1" applyFill="1" applyBorder="1" applyAlignment="1">
      <alignment horizontal="left" indent="1"/>
    </xf>
    <xf numFmtId="0" fontId="1" fillId="3" borderId="3" xfId="0" applyFont="1" applyFill="1" applyBorder="1" applyAlignment="1">
      <alignment horizontal="left"/>
    </xf>
    <xf numFmtId="10" fontId="0" fillId="3" borderId="3" xfId="0" applyNumberFormat="1" applyFont="1" applyFill="1" applyBorder="1" applyAlignment="1">
      <alignment horizontal="left"/>
    </xf>
    <xf numFmtId="0" fontId="1" fillId="3" borderId="3" xfId="0" applyFont="1" applyFill="1" applyBorder="1" applyAlignment="1">
      <alignment horizontal="left" indent="1"/>
    </xf>
    <xf numFmtId="0" fontId="11" fillId="4" borderId="3" xfId="0" applyFont="1" applyFill="1" applyBorder="1" applyAlignment="1">
      <alignment vertical="justify"/>
    </xf>
    <xf numFmtId="0" fontId="0" fillId="3" borderId="3" xfId="0" applyFont="1" applyFill="1" applyBorder="1"/>
    <xf numFmtId="0" fontId="0" fillId="4" borderId="20" xfId="0" applyFont="1" applyFill="1" applyBorder="1" applyAlignment="1">
      <alignment vertical="justify"/>
    </xf>
    <xf numFmtId="166" fontId="0" fillId="3" borderId="14" xfId="0" applyNumberFormat="1" applyFont="1" applyFill="1" applyBorder="1"/>
    <xf numFmtId="164" fontId="1" fillId="3" borderId="22" xfId="0" applyNumberFormat="1" applyFont="1" applyFill="1" applyBorder="1" applyAlignment="1">
      <alignment horizontal="center"/>
    </xf>
    <xf numFmtId="164" fontId="1" fillId="3" borderId="12" xfId="0" applyNumberFormat="1" applyFont="1" applyFill="1" applyBorder="1" applyAlignment="1">
      <alignment horizontal="center"/>
    </xf>
    <xf numFmtId="164" fontId="1" fillId="3" borderId="13" xfId="0" applyNumberFormat="1" applyFont="1" applyFill="1" applyBorder="1" applyAlignment="1">
      <alignment horizontal="center"/>
    </xf>
    <xf numFmtId="0" fontId="3" fillId="3" borderId="19" xfId="0" applyFont="1" applyFill="1" applyBorder="1"/>
    <xf numFmtId="0" fontId="3" fillId="3" borderId="23" xfId="0" applyFont="1" applyFill="1" applyBorder="1"/>
    <xf numFmtId="0" fontId="3" fillId="3" borderId="15" xfId="0" applyFont="1" applyFill="1" applyBorder="1"/>
    <xf numFmtId="0" fontId="3" fillId="3" borderId="16" xfId="0" applyFont="1" applyFill="1" applyBorder="1"/>
    <xf numFmtId="0" fontId="3" fillId="5" borderId="18" xfId="0" applyFont="1" applyFill="1" applyBorder="1"/>
    <xf numFmtId="166" fontId="1" fillId="5" borderId="18" xfId="0" applyNumberFormat="1" applyFont="1" applyFill="1" applyBorder="1"/>
    <xf numFmtId="0" fontId="1" fillId="5" borderId="20" xfId="0" applyFont="1" applyFill="1" applyBorder="1" applyAlignment="1">
      <alignment horizontal="center"/>
    </xf>
    <xf numFmtId="0" fontId="3" fillId="5" borderId="21" xfId="0" applyFont="1" applyFill="1" applyBorder="1"/>
    <xf numFmtId="3" fontId="3" fillId="5" borderId="18" xfId="0" applyNumberFormat="1" applyFont="1" applyFill="1" applyBorder="1"/>
    <xf numFmtId="10" fontId="7" fillId="5" borderId="18" xfId="0" applyNumberFormat="1" applyFont="1" applyFill="1" applyBorder="1"/>
    <xf numFmtId="166" fontId="0" fillId="5" borderId="18" xfId="0" applyNumberFormat="1" applyFont="1" applyFill="1" applyBorder="1"/>
    <xf numFmtId="166" fontId="3" fillId="5" borderId="18" xfId="0" applyNumberFormat="1" applyFont="1" applyFill="1" applyBorder="1"/>
    <xf numFmtId="3" fontId="4" fillId="5" borderId="3" xfId="0" applyNumberFormat="1" applyFont="1" applyFill="1" applyBorder="1"/>
    <xf numFmtId="167" fontId="4" fillId="5" borderId="3" xfId="0" applyNumberFormat="1" applyFont="1" applyFill="1" applyBorder="1"/>
    <xf numFmtId="0" fontId="3" fillId="3" borderId="0" xfId="0" applyFont="1" applyFill="1" applyBorder="1" applyAlignment="1">
      <alignment vertical="justify"/>
    </xf>
    <xf numFmtId="10" fontId="3" fillId="3" borderId="0" xfId="0" applyNumberFormat="1" applyFont="1" applyFill="1" applyBorder="1"/>
    <xf numFmtId="10" fontId="0" fillId="3" borderId="3" xfId="0" applyNumberFormat="1" applyFont="1" applyFill="1" applyBorder="1" applyAlignment="1">
      <alignment horizontal="left" indent="1"/>
    </xf>
    <xf numFmtId="169" fontId="0" fillId="3" borderId="3" xfId="0" applyNumberFormat="1" applyFont="1" applyFill="1" applyBorder="1" applyAlignment="1">
      <alignment horizontal="left"/>
    </xf>
    <xf numFmtId="0" fontId="0" fillId="3" borderId="2" xfId="0" applyFont="1" applyFill="1" applyBorder="1"/>
    <xf numFmtId="10" fontId="10" fillId="3" borderId="0" xfId="0" applyNumberFormat="1" applyFont="1" applyFill="1" applyBorder="1" applyAlignment="1">
      <alignment horizontal="left"/>
    </xf>
    <xf numFmtId="10" fontId="1" fillId="3" borderId="3" xfId="0" applyNumberFormat="1" applyFont="1" applyFill="1" applyBorder="1" applyAlignment="1">
      <alignment horizontal="left"/>
    </xf>
    <xf numFmtId="1" fontId="10" fillId="3" borderId="1" xfId="0" applyNumberFormat="1" applyFont="1" applyFill="1" applyBorder="1"/>
    <xf numFmtId="1" fontId="10" fillId="3" borderId="14" xfId="0" applyNumberFormat="1" applyFont="1" applyFill="1" applyBorder="1"/>
    <xf numFmtId="10" fontId="10" fillId="5" borderId="18" xfId="0" applyNumberFormat="1" applyFont="1" applyFill="1" applyBorder="1"/>
    <xf numFmtId="10" fontId="1" fillId="3" borderId="0" xfId="0" applyNumberFormat="1" applyFont="1" applyFill="1" applyBorder="1"/>
    <xf numFmtId="10" fontId="1" fillId="0" borderId="0" xfId="0" applyNumberFormat="1" applyFont="1" applyFill="1" applyBorder="1"/>
    <xf numFmtId="169" fontId="1" fillId="3" borderId="3" xfId="0" applyNumberFormat="1" applyFont="1" applyFill="1" applyBorder="1" applyAlignment="1">
      <alignment horizontal="left"/>
    </xf>
    <xf numFmtId="10" fontId="1" fillId="3" borderId="2" xfId="4" applyNumberFormat="1" applyFont="1" applyFill="1" applyBorder="1"/>
    <xf numFmtId="10" fontId="1" fillId="3" borderId="1" xfId="0" applyNumberFormat="1" applyFont="1" applyFill="1" applyBorder="1"/>
    <xf numFmtId="10" fontId="1" fillId="3" borderId="14" xfId="0" applyNumberFormat="1" applyFont="1" applyFill="1" applyBorder="1"/>
    <xf numFmtId="0" fontId="1" fillId="5" borderId="18" xfId="0" applyFont="1" applyFill="1" applyBorder="1"/>
    <xf numFmtId="0" fontId="0" fillId="3" borderId="3" xfId="0" applyFont="1" applyFill="1" applyBorder="1" applyAlignment="1">
      <alignment horizontal="left"/>
    </xf>
    <xf numFmtId="0" fontId="0" fillId="3" borderId="1" xfId="0" applyFont="1" applyFill="1" applyBorder="1"/>
    <xf numFmtId="0" fontId="0" fillId="3" borderId="14" xfId="0" applyFont="1" applyFill="1" applyBorder="1"/>
    <xf numFmtId="0" fontId="12" fillId="4" borderId="3" xfId="0" applyFont="1" applyFill="1" applyBorder="1" applyAlignment="1">
      <alignment vertical="justify"/>
    </xf>
    <xf numFmtId="0" fontId="0" fillId="4" borderId="2" xfId="0" applyFont="1" applyFill="1" applyBorder="1"/>
    <xf numFmtId="0" fontId="0" fillId="4" borderId="1" xfId="0" applyFont="1" applyFill="1" applyBorder="1"/>
    <xf numFmtId="0" fontId="0" fillId="4" borderId="14" xfId="0" applyFont="1" applyFill="1" applyBorder="1"/>
    <xf numFmtId="0" fontId="0" fillId="0" borderId="26" xfId="0" applyFont="1" applyFill="1" applyBorder="1" applyAlignment="1">
      <alignment horizontal="left"/>
    </xf>
    <xf numFmtId="3" fontId="0" fillId="0" borderId="27" xfId="0" applyNumberFormat="1" applyFont="1" applyFill="1" applyBorder="1"/>
    <xf numFmtId="10" fontId="1" fillId="3" borderId="3" xfId="0" applyNumberFormat="1" applyFont="1" applyFill="1" applyBorder="1" applyAlignment="1">
      <alignment horizontal="left" indent="1"/>
    </xf>
    <xf numFmtId="0" fontId="1" fillId="3" borderId="2" xfId="0" applyFont="1" applyFill="1" applyBorder="1"/>
    <xf numFmtId="10" fontId="1" fillId="3" borderId="2" xfId="1" applyNumberFormat="1" applyFont="1" applyFill="1" applyBorder="1"/>
    <xf numFmtId="10" fontId="1" fillId="3" borderId="1" xfId="1" applyNumberFormat="1" applyFont="1" applyFill="1" applyBorder="1"/>
    <xf numFmtId="10" fontId="1" fillId="3" borderId="14" xfId="1" applyNumberFormat="1" applyFont="1" applyFill="1" applyBorder="1"/>
    <xf numFmtId="165" fontId="0" fillId="3" borderId="3" xfId="0" applyNumberFormat="1" applyFont="1" applyFill="1" applyBorder="1"/>
    <xf numFmtId="170" fontId="0" fillId="3" borderId="3" xfId="0" applyNumberFormat="1" applyFont="1" applyFill="1" applyBorder="1" applyAlignment="1">
      <alignment horizontal="left" indent="1"/>
    </xf>
    <xf numFmtId="171" fontId="0" fillId="3" borderId="3" xfId="0" applyNumberFormat="1" applyFont="1" applyFill="1" applyBorder="1" applyAlignment="1">
      <alignment horizontal="left"/>
    </xf>
    <xf numFmtId="10" fontId="1" fillId="3" borderId="0" xfId="0" applyNumberFormat="1" applyFont="1" applyFill="1" applyBorder="1" applyAlignment="1">
      <alignment horizontal="left" indent="1"/>
    </xf>
    <xf numFmtId="0" fontId="5" fillId="0" borderId="0" xfId="0" applyFont="1" applyBorder="1"/>
    <xf numFmtId="3" fontId="0" fillId="3" borderId="3" xfId="0" applyNumberFormat="1" applyFont="1" applyFill="1" applyBorder="1"/>
    <xf numFmtId="165" fontId="1" fillId="3" borderId="0" xfId="0" applyNumberFormat="1" applyFont="1" applyFill="1" applyBorder="1"/>
    <xf numFmtId="165" fontId="1" fillId="3" borderId="3" xfId="0" applyNumberFormat="1" applyFont="1" applyFill="1" applyBorder="1"/>
    <xf numFmtId="165" fontId="1" fillId="0" borderId="0" xfId="0" applyNumberFormat="1" applyFont="1" applyBorder="1"/>
    <xf numFmtId="165" fontId="4" fillId="3" borderId="0" xfId="0" applyNumberFormat="1" applyFont="1" applyFill="1" applyBorder="1"/>
    <xf numFmtId="165" fontId="4" fillId="3" borderId="3" xfId="0" applyNumberFormat="1" applyFont="1" applyFill="1" applyBorder="1"/>
    <xf numFmtId="166" fontId="4" fillId="3" borderId="2" xfId="0" applyNumberFormat="1" applyFont="1" applyFill="1" applyBorder="1"/>
    <xf numFmtId="10" fontId="4" fillId="3" borderId="1" xfId="4" applyNumberFormat="1" applyFont="1" applyFill="1" applyBorder="1"/>
    <xf numFmtId="166" fontId="4" fillId="3" borderId="1" xfId="0" applyNumberFormat="1" applyFont="1" applyFill="1" applyBorder="1"/>
    <xf numFmtId="166" fontId="4" fillId="3" borderId="14" xfId="0" applyNumberFormat="1" applyFont="1" applyFill="1" applyBorder="1"/>
    <xf numFmtId="166" fontId="4" fillId="5" borderId="18" xfId="0" applyNumberFormat="1" applyFont="1" applyFill="1" applyBorder="1"/>
    <xf numFmtId="165" fontId="4" fillId="0" borderId="0" xfId="0" applyNumberFormat="1" applyFont="1" applyBorder="1"/>
    <xf numFmtId="1" fontId="1" fillId="3" borderId="2" xfId="4" applyNumberFormat="1" applyFont="1" applyFill="1" applyBorder="1"/>
    <xf numFmtId="0" fontId="12" fillId="4" borderId="24" xfId="0" applyFont="1" applyFill="1" applyBorder="1" applyAlignment="1">
      <alignment vertical="justify"/>
    </xf>
    <xf numFmtId="0" fontId="4" fillId="3" borderId="3" xfId="0" applyFont="1" applyFill="1" applyBorder="1"/>
    <xf numFmtId="0" fontId="4" fillId="0" borderId="2" xfId="0" applyFont="1" applyFill="1" applyBorder="1"/>
    <xf numFmtId="0" fontId="4" fillId="3" borderId="1" xfId="0" applyFont="1" applyFill="1" applyBorder="1"/>
    <xf numFmtId="0" fontId="4" fillId="3" borderId="14" xfId="0" applyFont="1" applyFill="1" applyBorder="1"/>
    <xf numFmtId="0" fontId="5" fillId="5" borderId="18" xfId="0" applyFont="1" applyFill="1" applyBorder="1"/>
    <xf numFmtId="10" fontId="4" fillId="3" borderId="3" xfId="0" applyNumberFormat="1" applyFont="1" applyFill="1" applyBorder="1" applyAlignment="1">
      <alignment horizontal="left"/>
    </xf>
    <xf numFmtId="3" fontId="0" fillId="0" borderId="1" xfId="0" applyNumberFormat="1" applyFont="1" applyFill="1" applyBorder="1"/>
    <xf numFmtId="3" fontId="0" fillId="0" borderId="14" xfId="0" applyNumberFormat="1" applyFont="1" applyFill="1" applyBorder="1"/>
    <xf numFmtId="165" fontId="0" fillId="3" borderId="0" xfId="0" applyNumberFormat="1" applyFont="1" applyFill="1" applyBorder="1"/>
    <xf numFmtId="165" fontId="0" fillId="0" borderId="0" xfId="0" applyNumberFormat="1" applyFont="1" applyBorder="1"/>
    <xf numFmtId="3" fontId="0" fillId="6" borderId="2" xfId="0" applyNumberFormat="1" applyFont="1" applyFill="1" applyBorder="1"/>
    <xf numFmtId="3" fontId="0" fillId="6" borderId="1" xfId="0" applyNumberFormat="1" applyFont="1" applyFill="1" applyBorder="1"/>
    <xf numFmtId="166" fontId="0" fillId="6" borderId="2" xfId="0" applyNumberFormat="1" applyFont="1" applyFill="1" applyBorder="1" applyAlignment="1">
      <alignment horizontal="right"/>
    </xf>
    <xf numFmtId="166" fontId="0" fillId="6" borderId="2" xfId="0" applyNumberFormat="1" applyFont="1" applyFill="1" applyBorder="1"/>
    <xf numFmtId="166" fontId="0" fillId="6" borderId="1" xfId="0" applyNumberFormat="1" applyFont="1" applyFill="1" applyBorder="1"/>
    <xf numFmtId="0" fontId="0" fillId="3" borderId="0" xfId="0" applyFont="1" applyFill="1" applyBorder="1" applyAlignment="1"/>
    <xf numFmtId="3" fontId="1" fillId="7" borderId="18" xfId="0" applyNumberFormat="1" applyFont="1" applyFill="1" applyBorder="1"/>
    <xf numFmtId="167" fontId="0" fillId="3" borderId="0" xfId="0" applyNumberFormat="1" applyFont="1" applyFill="1" applyBorder="1"/>
    <xf numFmtId="0" fontId="0" fillId="3" borderId="0" xfId="0" applyFont="1" applyFill="1" applyBorder="1" applyAlignment="1">
      <alignment horizontal="left"/>
    </xf>
    <xf numFmtId="166" fontId="0" fillId="3" borderId="0" xfId="0" applyNumberFormat="1" applyFont="1" applyFill="1" applyBorder="1"/>
    <xf numFmtId="166" fontId="0" fillId="0" borderId="2" xfId="0" applyNumberFormat="1" applyFont="1" applyFill="1" applyBorder="1"/>
    <xf numFmtId="168" fontId="0" fillId="3" borderId="2" xfId="0" applyNumberFormat="1" applyFont="1" applyFill="1" applyBorder="1"/>
    <xf numFmtId="0" fontId="0" fillId="3" borderId="25" xfId="0" applyFont="1" applyFill="1" applyBorder="1" applyAlignment="1">
      <alignment horizontal="left"/>
    </xf>
    <xf numFmtId="168" fontId="0" fillId="3" borderId="23" xfId="0" applyNumberFormat="1" applyFont="1" applyFill="1" applyBorder="1"/>
    <xf numFmtId="168" fontId="0" fillId="3" borderId="15" xfId="0" applyNumberFormat="1" applyFont="1" applyFill="1" applyBorder="1"/>
    <xf numFmtId="167" fontId="0" fillId="3" borderId="15" xfId="0" applyNumberFormat="1" applyFont="1" applyFill="1" applyBorder="1"/>
    <xf numFmtId="167" fontId="0" fillId="3" borderId="16" xfId="0" applyNumberFormat="1" applyFont="1" applyFill="1" applyBorder="1"/>
    <xf numFmtId="4" fontId="0" fillId="3" borderId="2" xfId="0" applyNumberFormat="1" applyFont="1" applyFill="1" applyBorder="1"/>
    <xf numFmtId="3" fontId="4" fillId="3" borderId="1" xfId="0" applyNumberFormat="1" applyFont="1" applyFill="1" applyBorder="1"/>
    <xf numFmtId="3" fontId="4" fillId="3" borderId="14" xfId="0" applyNumberFormat="1" applyFont="1" applyFill="1" applyBorder="1"/>
    <xf numFmtId="1" fontId="0" fillId="3" borderId="1" xfId="0" applyNumberFormat="1" applyFont="1" applyFill="1" applyBorder="1"/>
    <xf numFmtId="1" fontId="0" fillId="3" borderId="14" xfId="0" applyNumberFormat="1" applyFont="1" applyFill="1" applyBorder="1"/>
    <xf numFmtId="167" fontId="0" fillId="3" borderId="1" xfId="0" applyNumberFormat="1" applyFont="1" applyFill="1" applyBorder="1"/>
    <xf numFmtId="167" fontId="0" fillId="3" borderId="14" xfId="0" applyNumberFormat="1" applyFont="1" applyFill="1" applyBorder="1"/>
    <xf numFmtId="10" fontId="7" fillId="7" borderId="18" xfId="0" applyNumberFormat="1" applyFont="1" applyFill="1" applyBorder="1"/>
    <xf numFmtId="3" fontId="3" fillId="7" borderId="18" xfId="0" applyNumberFormat="1" applyFont="1" applyFill="1" applyBorder="1"/>
    <xf numFmtId="3" fontId="0" fillId="7" borderId="18" xfId="0" applyNumberFormat="1" applyFont="1" applyFill="1" applyBorder="1"/>
    <xf numFmtId="10" fontId="10" fillId="7" borderId="18" xfId="1" applyNumberFormat="1" applyFont="1" applyFill="1" applyBorder="1"/>
    <xf numFmtId="167" fontId="4" fillId="5" borderId="25" xfId="0" applyNumberFormat="1" applyFont="1" applyFill="1" applyBorder="1"/>
    <xf numFmtId="167" fontId="4" fillId="3" borderId="0" xfId="0" applyNumberFormat="1" applyFont="1" applyFill="1" applyBorder="1"/>
    <xf numFmtId="0" fontId="3" fillId="3" borderId="2" xfId="0" applyFont="1" applyFill="1" applyBorder="1" applyAlignment="1">
      <alignment vertical="justify"/>
    </xf>
    <xf numFmtId="0" fontId="5" fillId="3" borderId="2" xfId="0" applyFont="1" applyFill="1" applyBorder="1"/>
    <xf numFmtId="10" fontId="3" fillId="3" borderId="2" xfId="0" applyNumberFormat="1" applyFont="1" applyFill="1" applyBorder="1"/>
    <xf numFmtId="10" fontId="1" fillId="3" borderId="2" xfId="0" applyNumberFormat="1" applyFont="1" applyFill="1" applyBorder="1"/>
    <xf numFmtId="165" fontId="3" fillId="3" borderId="2" xfId="0" applyNumberFormat="1" applyFont="1" applyFill="1" applyBorder="1"/>
    <xf numFmtId="165" fontId="1" fillId="3" borderId="2" xfId="0" applyNumberFormat="1" applyFont="1" applyFill="1" applyBorder="1"/>
    <xf numFmtId="165" fontId="4" fillId="3" borderId="2" xfId="0" applyNumberFormat="1" applyFont="1" applyFill="1" applyBorder="1"/>
    <xf numFmtId="165" fontId="0" fillId="3" borderId="2" xfId="0" applyNumberFormat="1" applyFont="1" applyFill="1" applyBorder="1"/>
    <xf numFmtId="0" fontId="3" fillId="3" borderId="4" xfId="0" applyFont="1" applyFill="1" applyBorder="1"/>
    <xf numFmtId="0" fontId="3" fillId="0" borderId="28" xfId="0" applyFont="1" applyBorder="1"/>
    <xf numFmtId="0" fontId="3" fillId="0" borderId="28" xfId="0" applyFont="1" applyBorder="1" applyAlignment="1">
      <alignment vertical="justify"/>
    </xf>
    <xf numFmtId="0" fontId="1" fillId="0" borderId="28" xfId="0" applyFont="1" applyBorder="1"/>
    <xf numFmtId="0" fontId="5" fillId="0" borderId="28" xfId="0" applyFont="1" applyBorder="1"/>
    <xf numFmtId="0" fontId="3" fillId="0" borderId="28" xfId="0" applyFont="1" applyFill="1" applyBorder="1"/>
    <xf numFmtId="10" fontId="3" fillId="0" borderId="28" xfId="0" applyNumberFormat="1" applyFont="1" applyFill="1" applyBorder="1"/>
    <xf numFmtId="10" fontId="1" fillId="0" borderId="28" xfId="0" applyNumberFormat="1" applyFont="1" applyFill="1" applyBorder="1"/>
    <xf numFmtId="0" fontId="0" fillId="0" borderId="28" xfId="0" applyFont="1" applyFill="1" applyBorder="1"/>
    <xf numFmtId="165" fontId="3" fillId="0" borderId="28" xfId="0" applyNumberFormat="1" applyFont="1" applyBorder="1"/>
    <xf numFmtId="165" fontId="1" fillId="0" borderId="28" xfId="0" applyNumberFormat="1" applyFont="1" applyBorder="1"/>
    <xf numFmtId="165" fontId="4" fillId="0" borderId="28" xfId="0" applyNumberFormat="1" applyFont="1" applyBorder="1"/>
    <xf numFmtId="165" fontId="0" fillId="0" borderId="28" xfId="0" applyNumberFormat="1" applyFont="1" applyBorder="1"/>
    <xf numFmtId="0" fontId="0" fillId="3" borderId="5"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3" fillId="3" borderId="11" xfId="0" applyFont="1" applyFill="1" applyBorder="1"/>
    <xf numFmtId="0" fontId="3" fillId="3" borderId="6" xfId="0" applyFont="1" applyFill="1" applyBorder="1"/>
    <xf numFmtId="0" fontId="3" fillId="3" borderId="8" xfId="0" applyFont="1" applyFill="1" applyBorder="1"/>
    <xf numFmtId="0" fontId="3" fillId="0" borderId="29" xfId="0" applyFont="1" applyBorder="1"/>
    <xf numFmtId="0" fontId="3" fillId="3" borderId="29" xfId="0" applyFont="1" applyFill="1" applyBorder="1"/>
    <xf numFmtId="0" fontId="3" fillId="0" borderId="30" xfId="0" applyFont="1" applyBorder="1"/>
    <xf numFmtId="0" fontId="3" fillId="3" borderId="30" xfId="0" applyFont="1" applyFill="1" applyBorder="1"/>
    <xf numFmtId="0" fontId="3" fillId="3" borderId="31" xfId="0" applyFont="1" applyFill="1" applyBorder="1"/>
    <xf numFmtId="0" fontId="0" fillId="0" borderId="30" xfId="0" applyFont="1" applyBorder="1"/>
    <xf numFmtId="0" fontId="19" fillId="0" borderId="29" xfId="0" applyFont="1" applyBorder="1"/>
    <xf numFmtId="0" fontId="3" fillId="0" borderId="32" xfId="0" applyFont="1" applyBorder="1"/>
    <xf numFmtId="0" fontId="3" fillId="0" borderId="33" xfId="0" applyFont="1" applyBorder="1"/>
    <xf numFmtId="0" fontId="8" fillId="3" borderId="31" xfId="2" applyFill="1" applyBorder="1" applyAlignment="1">
      <alignment horizontal="right"/>
    </xf>
    <xf numFmtId="0" fontId="8" fillId="3" borderId="0" xfId="2" applyFill="1" applyBorder="1" applyAlignment="1">
      <alignment horizontal="right"/>
    </xf>
    <xf numFmtId="0" fontId="0" fillId="3" borderId="0" xfId="0" applyFont="1" applyFill="1" applyBorder="1" applyAlignment="1">
      <alignment horizontal="right"/>
    </xf>
    <xf numFmtId="0" fontId="0" fillId="3" borderId="0" xfId="0" applyFill="1" applyBorder="1" applyAlignment="1">
      <alignment horizontal="left" vertical="top" wrapText="1"/>
    </xf>
    <xf numFmtId="0" fontId="0" fillId="3" borderId="0" xfId="0" applyFill="1" applyBorder="1" applyAlignment="1">
      <alignment horizontal="center" vertical="top" wrapText="1"/>
    </xf>
    <xf numFmtId="0" fontId="16" fillId="3" borderId="0" xfId="5" applyFill="1" applyBorder="1" applyAlignment="1">
      <alignment horizontal="right" vertical="top" wrapText="1"/>
    </xf>
    <xf numFmtId="0" fontId="20" fillId="3" borderId="0" xfId="5" applyFont="1" applyFill="1" applyBorder="1" applyAlignment="1">
      <alignment horizontal="center"/>
    </xf>
  </cellXfs>
  <cellStyles count="7">
    <cellStyle name="Besuchter Link" xfId="3" builtinId="9" hidden="1"/>
    <cellStyle name="Besuchter Link" xfId="6" builtinId="9" hidden="1"/>
    <cellStyle name="Eingabe" xfId="1" builtinId="20"/>
    <cellStyle name="Link" xfId="2" builtinId="8" hidden="1"/>
    <cellStyle name="Link" xfId="5" builtinId="8"/>
    <cellStyle name="Prozent" xfId="4" builtinId="5"/>
    <cellStyle name="Standard"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E6EFFF"/>
      <rgbColor rgb="00FFFF00"/>
      <rgbColor rgb="0000FFFF"/>
      <rgbColor rgb="00800080"/>
      <rgbColor rgb="0098C332"/>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Visitors &amp; Signups</a:t>
            </a:r>
          </a:p>
        </c:rich>
      </c:tx>
      <c:layout>
        <c:manualLayout>
          <c:xMode val="edge"/>
          <c:yMode val="edge"/>
          <c:x val="0.349920775500602"/>
          <c:y val="0.037037037037037"/>
        </c:manualLayout>
      </c:layout>
      <c:overlay val="0"/>
    </c:title>
    <c:autoTitleDeleted val="0"/>
    <c:plotArea>
      <c:layout>
        <c:manualLayout>
          <c:layoutTarget val="inner"/>
          <c:xMode val="edge"/>
          <c:yMode val="edge"/>
          <c:x val="0.108072437801562"/>
          <c:y val="0.177777777777778"/>
          <c:w val="0.748538159900671"/>
          <c:h val="0.50331454306848"/>
        </c:manualLayout>
      </c:layout>
      <c:lineChart>
        <c:grouping val="standard"/>
        <c:varyColors val="0"/>
        <c:ser>
          <c:idx val="0"/>
          <c:order val="0"/>
          <c:tx>
            <c:v>Visitors</c:v>
          </c:tx>
          <c:spPr>
            <a:ln w="25400"/>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Template'!$C$9:$N$9</c:f>
              <c:numCache>
                <c:formatCode>#,##0</c:formatCode>
                <c:ptCount val="12"/>
                <c:pt idx="0">
                  <c:v>2456.0</c:v>
                </c:pt>
                <c:pt idx="1">
                  <c:v>2687.0</c:v>
                </c:pt>
                <c:pt idx="2">
                  <c:v>2986.0</c:v>
                </c:pt>
                <c:pt idx="3">
                  <c:v>2897.0</c:v>
                </c:pt>
                <c:pt idx="4">
                  <c:v>3012.0</c:v>
                </c:pt>
              </c:numCache>
            </c:numRef>
          </c:val>
          <c:smooth val="0"/>
        </c:ser>
        <c:ser>
          <c:idx val="1"/>
          <c:order val="1"/>
          <c:tx>
            <c:v>New signups</c:v>
          </c:tx>
          <c:spPr>
            <a:ln w="25400">
              <a:solidFill>
                <a:srgbClr val="008000"/>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Template'!$C$15:$N$15</c:f>
              <c:numCache>
                <c:formatCode>#,##0</c:formatCode>
                <c:ptCount val="12"/>
                <c:pt idx="0">
                  <c:v>143.0</c:v>
                </c:pt>
                <c:pt idx="1">
                  <c:v>178.0</c:v>
                </c:pt>
                <c:pt idx="2">
                  <c:v>186.0</c:v>
                </c:pt>
                <c:pt idx="3">
                  <c:v>167.0</c:v>
                </c:pt>
                <c:pt idx="4">
                  <c:v>199.0</c:v>
                </c:pt>
              </c:numCache>
            </c:numRef>
          </c:val>
          <c:smooth val="0"/>
        </c:ser>
        <c:dLbls>
          <c:showLegendKey val="0"/>
          <c:showVal val="0"/>
          <c:showCatName val="0"/>
          <c:showSerName val="0"/>
          <c:showPercent val="0"/>
          <c:showBubbleSize val="0"/>
        </c:dLbls>
        <c:marker val="1"/>
        <c:smooth val="0"/>
        <c:axId val="-2105658200"/>
        <c:axId val="2121050760"/>
      </c:lineChart>
      <c:lineChart>
        <c:grouping val="standard"/>
        <c:varyColors val="0"/>
        <c:ser>
          <c:idx val="2"/>
          <c:order val="2"/>
          <c:tx>
            <c:v>Visitor-to-Signup Conversion Rate</c:v>
          </c:tx>
          <c:spPr>
            <a:ln w="25400">
              <a:solidFill>
                <a:srgbClr val="008000"/>
              </a:solidFill>
              <a:prstDash val="sysDash"/>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Template'!$C$17:$N$17</c:f>
              <c:numCache>
                <c:formatCode>0.00%</c:formatCode>
                <c:ptCount val="12"/>
                <c:pt idx="0">
                  <c:v>0.0582247557003257</c:v>
                </c:pt>
                <c:pt idx="1">
                  <c:v>0.0662448827688872</c:v>
                </c:pt>
                <c:pt idx="2">
                  <c:v>0.0622906898861353</c:v>
                </c:pt>
                <c:pt idx="3">
                  <c:v>0.0576458405246807</c:v>
                </c:pt>
                <c:pt idx="4">
                  <c:v>0.0660690571049137</c:v>
                </c:pt>
              </c:numCache>
            </c:numRef>
          </c:val>
          <c:smooth val="0"/>
        </c:ser>
        <c:dLbls>
          <c:showLegendKey val="0"/>
          <c:showVal val="0"/>
          <c:showCatName val="0"/>
          <c:showSerName val="0"/>
          <c:showPercent val="0"/>
          <c:showBubbleSize val="0"/>
        </c:dLbls>
        <c:marker val="1"/>
        <c:smooth val="0"/>
        <c:axId val="-2086835352"/>
        <c:axId val="-2109227528"/>
      </c:lineChart>
      <c:dateAx>
        <c:axId val="-2105658200"/>
        <c:scaling>
          <c:orientation val="minMax"/>
        </c:scaling>
        <c:delete val="0"/>
        <c:axPos val="b"/>
        <c:numFmt formatCode="[$-409]mmm\-yy;@" sourceLinked="1"/>
        <c:majorTickMark val="out"/>
        <c:minorTickMark val="none"/>
        <c:tickLblPos val="nextTo"/>
        <c:crossAx val="2121050760"/>
        <c:crosses val="autoZero"/>
        <c:auto val="1"/>
        <c:lblOffset val="100"/>
        <c:baseTimeUnit val="months"/>
      </c:dateAx>
      <c:valAx>
        <c:axId val="2121050760"/>
        <c:scaling>
          <c:orientation val="minMax"/>
        </c:scaling>
        <c:delete val="0"/>
        <c:axPos val="l"/>
        <c:majorGridlines/>
        <c:numFmt formatCode="#,##0" sourceLinked="1"/>
        <c:majorTickMark val="out"/>
        <c:minorTickMark val="none"/>
        <c:tickLblPos val="nextTo"/>
        <c:crossAx val="-2105658200"/>
        <c:crosses val="autoZero"/>
        <c:crossBetween val="between"/>
      </c:valAx>
      <c:valAx>
        <c:axId val="-2109227528"/>
        <c:scaling>
          <c:orientation val="minMax"/>
          <c:max val="0.25"/>
        </c:scaling>
        <c:delete val="0"/>
        <c:axPos val="r"/>
        <c:numFmt formatCode="0.00%" sourceLinked="1"/>
        <c:majorTickMark val="out"/>
        <c:minorTickMark val="none"/>
        <c:tickLblPos val="nextTo"/>
        <c:crossAx val="-2086835352"/>
        <c:crosses val="max"/>
        <c:crossBetween val="between"/>
      </c:valAx>
      <c:dateAx>
        <c:axId val="-2086835352"/>
        <c:scaling>
          <c:orientation val="minMax"/>
        </c:scaling>
        <c:delete val="1"/>
        <c:axPos val="b"/>
        <c:numFmt formatCode="[$-409]mmm\-yy;@" sourceLinked="1"/>
        <c:majorTickMark val="out"/>
        <c:minorTickMark val="none"/>
        <c:tickLblPos val="nextTo"/>
        <c:crossAx val="-2109227528"/>
        <c:crosses val="autoZero"/>
        <c:auto val="1"/>
        <c:lblOffset val="100"/>
        <c:baseTimeUnit val="months"/>
      </c:dateAx>
    </c:plotArea>
    <c:legend>
      <c:legendPos val="b"/>
      <c:layout/>
      <c:overlay val="0"/>
    </c:legend>
    <c:plotVisOnly val="1"/>
    <c:dispBlanksAs val="gap"/>
    <c:showDLblsOverMax val="0"/>
  </c:chart>
  <c:spPr>
    <a:solidFill>
      <a:schemeClr val="lt1"/>
    </a:solidFill>
    <a:ln w="12700" cap="flat" cmpd="sng" algn="ctr">
      <a:solidFill>
        <a:srgbClr val="000000"/>
      </a:solidFill>
      <a:prstDash val="solid"/>
    </a:ln>
    <a:effectLst/>
  </c:spPr>
  <c:txPr>
    <a:bodyPr/>
    <a:lstStyle/>
    <a:p>
      <a:pPr>
        <a:defRPr>
          <a:solidFill>
            <a:schemeClr val="dk1"/>
          </a:solidFill>
          <a:latin typeface="Arial"/>
          <a:ea typeface="+mn-ea"/>
          <a:cs typeface="Arial"/>
        </a:defRPr>
      </a:pPr>
      <a:endParaRPr lang="de-DE"/>
    </a:p>
  </c:txPr>
  <c:printSettings>
    <c:headerFooter/>
    <c:pageMargins b="1.0" l="0.75" r="0.75" t="1.0" header="0.5" footer="0.5"/>
    <c:pageSetup paperSize="9"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Signups &amp; Paying</a:t>
            </a:r>
            <a:r>
              <a:rPr lang="de-DE" sz="1200" baseline="0"/>
              <a:t> Customers</a:t>
            </a:r>
            <a:endParaRPr lang="de-DE" sz="1200"/>
          </a:p>
        </c:rich>
      </c:tx>
      <c:layout/>
      <c:overlay val="0"/>
    </c:title>
    <c:autoTitleDeleted val="0"/>
    <c:plotArea>
      <c:layout>
        <c:manualLayout>
          <c:layoutTarget val="inner"/>
          <c:xMode val="edge"/>
          <c:yMode val="edge"/>
          <c:x val="0.0936949142931207"/>
          <c:y val="0.177777777777778"/>
          <c:w val="0.754608769968569"/>
          <c:h val="0.503940586972083"/>
        </c:manualLayout>
      </c:layout>
      <c:lineChart>
        <c:grouping val="standard"/>
        <c:varyColors val="0"/>
        <c:ser>
          <c:idx val="1"/>
          <c:order val="0"/>
          <c:tx>
            <c:v>New signups</c:v>
          </c:tx>
          <c:spPr>
            <a:ln w="25400">
              <a:solidFill>
                <a:srgbClr val="008000"/>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Template'!$C$15:$N$15</c:f>
              <c:numCache>
                <c:formatCode>#,##0</c:formatCode>
                <c:ptCount val="12"/>
                <c:pt idx="0">
                  <c:v>143.0</c:v>
                </c:pt>
                <c:pt idx="1">
                  <c:v>178.0</c:v>
                </c:pt>
                <c:pt idx="2">
                  <c:v>186.0</c:v>
                </c:pt>
                <c:pt idx="3">
                  <c:v>167.0</c:v>
                </c:pt>
                <c:pt idx="4">
                  <c:v>199.0</c:v>
                </c:pt>
              </c:numCache>
            </c:numRef>
          </c:val>
          <c:smooth val="0"/>
        </c:ser>
        <c:ser>
          <c:idx val="0"/>
          <c:order val="1"/>
          <c:tx>
            <c:v>New customers</c:v>
          </c:tx>
          <c:spPr>
            <a:ln w="25400">
              <a:solidFill>
                <a:schemeClr val="accent6"/>
              </a:solidFill>
            </a:ln>
          </c:spPr>
          <c:marker>
            <c:symbol val="none"/>
          </c:marker>
          <c:val>
            <c:numRef>
              <c:f>'SaaS Plan Template'!$C$23:$N$23</c:f>
              <c:numCache>
                <c:formatCode>#,##0</c:formatCode>
                <c:ptCount val="12"/>
                <c:pt idx="0">
                  <c:v>20.0</c:v>
                </c:pt>
                <c:pt idx="1">
                  <c:v>22.0</c:v>
                </c:pt>
                <c:pt idx="2">
                  <c:v>24.0</c:v>
                </c:pt>
                <c:pt idx="3">
                  <c:v>26.0</c:v>
                </c:pt>
                <c:pt idx="4">
                  <c:v>23.0</c:v>
                </c:pt>
              </c:numCache>
            </c:numRef>
          </c:val>
          <c:smooth val="0"/>
        </c:ser>
        <c:dLbls>
          <c:showLegendKey val="0"/>
          <c:showVal val="0"/>
          <c:showCatName val="0"/>
          <c:showSerName val="0"/>
          <c:showPercent val="0"/>
          <c:showBubbleSize val="0"/>
        </c:dLbls>
        <c:marker val="1"/>
        <c:smooth val="0"/>
        <c:axId val="2120817528"/>
        <c:axId val="-2145038360"/>
      </c:lineChart>
      <c:lineChart>
        <c:grouping val="standard"/>
        <c:varyColors val="0"/>
        <c:ser>
          <c:idx val="2"/>
          <c:order val="2"/>
          <c:tx>
            <c:v>Signup-to-Paying Conversion Rate</c:v>
          </c:tx>
          <c:spPr>
            <a:ln w="25400">
              <a:solidFill>
                <a:schemeClr val="accent6"/>
              </a:solidFill>
              <a:prstDash val="sysDash"/>
            </a:ln>
          </c:spPr>
          <c:marker>
            <c:symbol val="none"/>
          </c:marker>
          <c:val>
            <c:numRef>
              <c:f>'SaaS Plan Template'!$C$24:$N$24</c:f>
              <c:numCache>
                <c:formatCode>0.00%</c:formatCode>
                <c:ptCount val="12"/>
                <c:pt idx="1">
                  <c:v>0.153846153846154</c:v>
                </c:pt>
                <c:pt idx="2">
                  <c:v>0.134831460674157</c:v>
                </c:pt>
                <c:pt idx="3">
                  <c:v>0.139784946236559</c:v>
                </c:pt>
                <c:pt idx="4">
                  <c:v>0.137724550898204</c:v>
                </c:pt>
              </c:numCache>
            </c:numRef>
          </c:val>
          <c:smooth val="0"/>
        </c:ser>
        <c:ser>
          <c:idx val="3"/>
          <c:order val="3"/>
          <c:tx>
            <c:v>Churn rate</c:v>
          </c:tx>
          <c:spPr>
            <a:ln w="25400">
              <a:solidFill>
                <a:schemeClr val="accent2"/>
              </a:solidFill>
              <a:prstDash val="sysDash"/>
            </a:ln>
          </c:spPr>
          <c:marker>
            <c:symbol val="none"/>
          </c:marker>
          <c:val>
            <c:numRef>
              <c:f>'SaaS Plan Template'!$C$26:$N$26</c:f>
              <c:numCache>
                <c:formatCode>0.00%</c:formatCode>
                <c:ptCount val="12"/>
                <c:pt idx="0">
                  <c:v>0.0285714285714286</c:v>
                </c:pt>
                <c:pt idx="1">
                  <c:v>0.037037037037037</c:v>
                </c:pt>
                <c:pt idx="2">
                  <c:v>0.0405405405405405</c:v>
                </c:pt>
                <c:pt idx="3">
                  <c:v>0.0210526315789474</c:v>
                </c:pt>
                <c:pt idx="4">
                  <c:v>0.0252100840336134</c:v>
                </c:pt>
              </c:numCache>
            </c:numRef>
          </c:val>
          <c:smooth val="0"/>
        </c:ser>
        <c:dLbls>
          <c:showLegendKey val="0"/>
          <c:showVal val="0"/>
          <c:showCatName val="0"/>
          <c:showSerName val="0"/>
          <c:showPercent val="0"/>
          <c:showBubbleSize val="0"/>
        </c:dLbls>
        <c:marker val="1"/>
        <c:smooth val="0"/>
        <c:axId val="-2098883208"/>
        <c:axId val="-2106119192"/>
      </c:lineChart>
      <c:dateAx>
        <c:axId val="2120817528"/>
        <c:scaling>
          <c:orientation val="minMax"/>
        </c:scaling>
        <c:delete val="0"/>
        <c:axPos val="b"/>
        <c:numFmt formatCode="[$-409]mmm\-yy;@" sourceLinked="1"/>
        <c:majorTickMark val="out"/>
        <c:minorTickMark val="none"/>
        <c:tickLblPos val="nextTo"/>
        <c:crossAx val="-2145038360"/>
        <c:crosses val="autoZero"/>
        <c:auto val="1"/>
        <c:lblOffset val="100"/>
        <c:baseTimeUnit val="months"/>
      </c:dateAx>
      <c:valAx>
        <c:axId val="-2145038360"/>
        <c:scaling>
          <c:orientation val="minMax"/>
        </c:scaling>
        <c:delete val="0"/>
        <c:axPos val="l"/>
        <c:majorGridlines/>
        <c:numFmt formatCode="#,##0" sourceLinked="1"/>
        <c:majorTickMark val="out"/>
        <c:minorTickMark val="none"/>
        <c:tickLblPos val="nextTo"/>
        <c:crossAx val="2120817528"/>
        <c:crosses val="autoZero"/>
        <c:crossBetween val="between"/>
      </c:valAx>
      <c:valAx>
        <c:axId val="-2106119192"/>
        <c:scaling>
          <c:orientation val="minMax"/>
          <c:max val="0.5"/>
        </c:scaling>
        <c:delete val="0"/>
        <c:axPos val="r"/>
        <c:numFmt formatCode="0.00%" sourceLinked="1"/>
        <c:majorTickMark val="out"/>
        <c:minorTickMark val="none"/>
        <c:tickLblPos val="nextTo"/>
        <c:crossAx val="-2098883208"/>
        <c:crosses val="max"/>
        <c:crossBetween val="between"/>
      </c:valAx>
      <c:catAx>
        <c:axId val="-2098883208"/>
        <c:scaling>
          <c:orientation val="minMax"/>
        </c:scaling>
        <c:delete val="1"/>
        <c:axPos val="b"/>
        <c:majorTickMark val="out"/>
        <c:minorTickMark val="none"/>
        <c:tickLblPos val="nextTo"/>
        <c:crossAx val="-2106119192"/>
        <c:crosses val="autoZero"/>
        <c:auto val="1"/>
        <c:lblAlgn val="ctr"/>
        <c:lblOffset val="100"/>
        <c:noMultiLvlLbl val="0"/>
      </c:catAx>
    </c:plotArea>
    <c:legend>
      <c:legendPos val="b"/>
      <c:layout>
        <c:manualLayout>
          <c:xMode val="edge"/>
          <c:yMode val="edge"/>
          <c:x val="0.0900205761316872"/>
          <c:y val="0.847149546647578"/>
          <c:w val="0.909979423868313"/>
          <c:h val="0.125072774994035"/>
        </c:manualLayout>
      </c:layout>
      <c:overlay val="0"/>
      <c:txPr>
        <a:bodyPr/>
        <a:lstStyle/>
        <a:p>
          <a:pPr>
            <a:defRPr sz="900" kern="1200"/>
          </a:pPr>
          <a:endParaRPr lang="de-DE"/>
        </a:p>
      </c:txPr>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MRR</a:t>
            </a:r>
          </a:p>
        </c:rich>
      </c:tx>
      <c:layout>
        <c:manualLayout>
          <c:xMode val="edge"/>
          <c:yMode val="edge"/>
          <c:x val="0.471386982273086"/>
          <c:y val="0.0552775453107151"/>
        </c:manualLayout>
      </c:layout>
      <c:overlay val="0"/>
    </c:title>
    <c:autoTitleDeleted val="0"/>
    <c:plotArea>
      <c:layout>
        <c:manualLayout>
          <c:layoutTarget val="inner"/>
          <c:xMode val="edge"/>
          <c:yMode val="edge"/>
          <c:x val="0.150201174875109"/>
          <c:y val="0.169783999071489"/>
          <c:w val="0.813686118760638"/>
          <c:h val="0.558227705051221"/>
        </c:manualLayout>
      </c:layout>
      <c:barChart>
        <c:barDir val="col"/>
        <c:grouping val="stacked"/>
        <c:varyColors val="0"/>
        <c:ser>
          <c:idx val="0"/>
          <c:order val="0"/>
          <c:tx>
            <c:v>MRR beginning of month</c:v>
          </c:tx>
          <c:spPr>
            <a:solidFill>
              <a:schemeClr val="accent4"/>
            </a:solidFill>
          </c:spPr>
          <c:invertIfNegative val="0"/>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Template'!$C$33:$N$33</c:f>
              <c:numCache>
                <c:formatCode>_-[$$-409]* #,##0_ ;_-[$$-409]* \-#,##0\ ;_-[$$-409]* "-"_ ;_-@_ </c:formatCode>
                <c:ptCount val="12"/>
                <c:pt idx="0">
                  <c:v>3000.0</c:v>
                </c:pt>
                <c:pt idx="1">
                  <c:v>5127.0</c:v>
                </c:pt>
                <c:pt idx="2">
                  <c:v>7499.0</c:v>
                </c:pt>
                <c:pt idx="3">
                  <c:v>9905.0</c:v>
                </c:pt>
                <c:pt idx="4">
                  <c:v>13067.0</c:v>
                </c:pt>
              </c:numCache>
            </c:numRef>
          </c:val>
        </c:ser>
        <c:ser>
          <c:idx val="1"/>
          <c:order val="1"/>
          <c:tx>
            <c:v>Lost MRR</c:v>
          </c:tx>
          <c:invertIfNegative val="0"/>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Template'!$C$38:$N$38</c:f>
              <c:numCache>
                <c:formatCode>_-[$$-409]* #,##0_ ;_-[$$-409]* \-#,##0\ ;_-[$$-409]* "-"_ ;_-@_ </c:formatCode>
                <c:ptCount val="12"/>
                <c:pt idx="0">
                  <c:v>-98.0</c:v>
                </c:pt>
                <c:pt idx="1">
                  <c:v>-180.0</c:v>
                </c:pt>
                <c:pt idx="2">
                  <c:v>-274.0</c:v>
                </c:pt>
                <c:pt idx="3">
                  <c:v>-186.0</c:v>
                </c:pt>
                <c:pt idx="4">
                  <c:v>-256.0</c:v>
                </c:pt>
              </c:numCache>
            </c:numRef>
          </c:val>
        </c:ser>
        <c:ser>
          <c:idx val="2"/>
          <c:order val="2"/>
          <c:tx>
            <c:v>New MRR from new customers</c:v>
          </c:tx>
          <c:spPr>
            <a:solidFill>
              <a:schemeClr val="accent2">
                <a:lumMod val="60000"/>
                <a:lumOff val="40000"/>
              </a:schemeClr>
            </a:solidFill>
          </c:spPr>
          <c:invertIfNegative val="0"/>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Template'!$C$35:$N$35</c:f>
              <c:numCache>
                <c:formatCode>_-[$$-409]* #,##0_ ;_-[$$-409]* \-#,##0\ ;_-[$$-409]* "-"_ ;_-@_ </c:formatCode>
                <c:ptCount val="12"/>
                <c:pt idx="0">
                  <c:v>1980.0</c:v>
                </c:pt>
                <c:pt idx="1">
                  <c:v>2209.0</c:v>
                </c:pt>
                <c:pt idx="2">
                  <c:v>2450.0</c:v>
                </c:pt>
                <c:pt idx="3">
                  <c:v>2889.0</c:v>
                </c:pt>
                <c:pt idx="4">
                  <c:v>2560.0</c:v>
                </c:pt>
              </c:numCache>
            </c:numRef>
          </c:val>
        </c:ser>
        <c:ser>
          <c:idx val="3"/>
          <c:order val="3"/>
          <c:tx>
            <c:v>New MRR from account expansions</c:v>
          </c:tx>
          <c:spPr>
            <a:solidFill>
              <a:schemeClr val="bg2">
                <a:lumMod val="50000"/>
              </a:schemeClr>
            </a:solidFill>
          </c:spPr>
          <c:invertIfNegative val="0"/>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Template'!$C$36:$N$36</c:f>
              <c:numCache>
                <c:formatCode>_-[$$-409]* #,##0_ ;_-[$$-409]* \-#,##0\ ;_-[$$-409]* "-"_ ;_-@_ </c:formatCode>
                <c:ptCount val="12"/>
                <c:pt idx="0">
                  <c:v>245.0</c:v>
                </c:pt>
                <c:pt idx="1">
                  <c:v>343.0</c:v>
                </c:pt>
                <c:pt idx="2">
                  <c:v>230.0</c:v>
                </c:pt>
                <c:pt idx="3">
                  <c:v>459.0</c:v>
                </c:pt>
                <c:pt idx="4">
                  <c:v>389.0</c:v>
                </c:pt>
              </c:numCache>
            </c:numRef>
          </c:val>
        </c:ser>
        <c:dLbls>
          <c:showLegendKey val="0"/>
          <c:showVal val="0"/>
          <c:showCatName val="0"/>
          <c:showSerName val="0"/>
          <c:showPercent val="0"/>
          <c:showBubbleSize val="0"/>
        </c:dLbls>
        <c:gapWidth val="150"/>
        <c:overlap val="100"/>
        <c:axId val="-2109669000"/>
        <c:axId val="-2086965096"/>
      </c:barChart>
      <c:dateAx>
        <c:axId val="-2109669000"/>
        <c:scaling>
          <c:orientation val="minMax"/>
        </c:scaling>
        <c:delete val="0"/>
        <c:axPos val="b"/>
        <c:numFmt formatCode="[$-409]mmm\-yy;@" sourceLinked="1"/>
        <c:majorTickMark val="out"/>
        <c:minorTickMark val="none"/>
        <c:tickLblPos val="low"/>
        <c:crossAx val="-2086965096"/>
        <c:crosses val="autoZero"/>
        <c:auto val="1"/>
        <c:lblOffset val="100"/>
        <c:baseTimeUnit val="months"/>
      </c:dateAx>
      <c:valAx>
        <c:axId val="-2086965096"/>
        <c:scaling>
          <c:orientation val="minMax"/>
        </c:scaling>
        <c:delete val="0"/>
        <c:axPos val="l"/>
        <c:majorGridlines/>
        <c:numFmt formatCode="_-[$$-409]* #,##0_ ;_-[$$-409]* \-#,##0\ ;_-[$$-409]* &quot;-&quot;_ ;_-@_ " sourceLinked="1"/>
        <c:majorTickMark val="out"/>
        <c:minorTickMark val="none"/>
        <c:tickLblPos val="nextTo"/>
        <c:crossAx val="-2109669000"/>
        <c:crosses val="autoZero"/>
        <c:crossBetween val="between"/>
      </c:valAx>
    </c:plotArea>
    <c:legend>
      <c:legendPos val="b"/>
      <c:layout>
        <c:manualLayout>
          <c:xMode val="edge"/>
          <c:yMode val="edge"/>
          <c:x val="0.0261462561744999"/>
          <c:y val="0.878105522901187"/>
          <c:w val="0.938638105019481"/>
          <c:h val="0.0895669291338582"/>
        </c:manualLayout>
      </c:layout>
      <c:overlay val="0"/>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New MRR</a:t>
            </a:r>
          </a:p>
        </c:rich>
      </c:tx>
      <c:layout>
        <c:manualLayout>
          <c:xMode val="edge"/>
          <c:yMode val="edge"/>
          <c:x val="0.429985311674201"/>
          <c:y val="0.0584795321637427"/>
        </c:manualLayout>
      </c:layout>
      <c:overlay val="0"/>
    </c:title>
    <c:autoTitleDeleted val="0"/>
    <c:plotArea>
      <c:layout>
        <c:manualLayout>
          <c:layoutTarget val="inner"/>
          <c:xMode val="edge"/>
          <c:yMode val="edge"/>
          <c:x val="0.137550489572037"/>
          <c:y val="0.166249654648432"/>
          <c:w val="0.801192300438493"/>
          <c:h val="0.551686986707307"/>
        </c:manualLayout>
      </c:layout>
      <c:lineChart>
        <c:grouping val="standard"/>
        <c:varyColors val="0"/>
        <c:ser>
          <c:idx val="2"/>
          <c:order val="0"/>
          <c:tx>
            <c:v>New MRR</c:v>
          </c:tx>
          <c:spPr>
            <a:ln w="25400">
              <a:solidFill>
                <a:schemeClr val="accent2">
                  <a:lumMod val="60000"/>
                  <a:lumOff val="40000"/>
                </a:schemeClr>
              </a:solidFill>
            </a:ln>
          </c:spPr>
          <c:marker>
            <c:symbol val="none"/>
          </c:marker>
          <c:val>
            <c:numRef>
              <c:f>'SaaS Plan Template'!$C$37:$N$37</c:f>
              <c:numCache>
                <c:formatCode>_-[$$-409]* #,##0_ ;_-[$$-409]* \-#,##0\ ;_-[$$-409]* "-"_ ;_-@_ </c:formatCode>
                <c:ptCount val="12"/>
                <c:pt idx="0">
                  <c:v>2225.0</c:v>
                </c:pt>
                <c:pt idx="1">
                  <c:v>2552.0</c:v>
                </c:pt>
                <c:pt idx="2">
                  <c:v>2680.0</c:v>
                </c:pt>
                <c:pt idx="3">
                  <c:v>3348.0</c:v>
                </c:pt>
                <c:pt idx="4">
                  <c:v>2949.0</c:v>
                </c:pt>
              </c:numCache>
            </c:numRef>
          </c:val>
          <c:smooth val="0"/>
        </c:ser>
        <c:ser>
          <c:idx val="1"/>
          <c:order val="1"/>
          <c:tx>
            <c:v>Lost MRR</c:v>
          </c:tx>
          <c:spPr>
            <a:ln w="28575"/>
          </c:spPr>
          <c:marker>
            <c:symbol val="none"/>
          </c:marker>
          <c:val>
            <c:numRef>
              <c:f>'SaaS Plan Template'!$C$38:$N$38</c:f>
              <c:numCache>
                <c:formatCode>_-[$$-409]* #,##0_ ;_-[$$-409]* \-#,##0\ ;_-[$$-409]* "-"_ ;_-@_ </c:formatCode>
                <c:ptCount val="12"/>
                <c:pt idx="0">
                  <c:v>-98.0</c:v>
                </c:pt>
                <c:pt idx="1">
                  <c:v>-180.0</c:v>
                </c:pt>
                <c:pt idx="2">
                  <c:v>-274.0</c:v>
                </c:pt>
                <c:pt idx="3">
                  <c:v>-186.0</c:v>
                </c:pt>
                <c:pt idx="4">
                  <c:v>-256.0</c:v>
                </c:pt>
              </c:numCache>
            </c:numRef>
          </c:val>
          <c:smooth val="0"/>
        </c:ser>
        <c:ser>
          <c:idx val="0"/>
          <c:order val="2"/>
          <c:tx>
            <c:v>Net new MRR</c:v>
          </c:tx>
          <c:spPr>
            <a:ln w="25400">
              <a:solidFill>
                <a:schemeClr val="accent4"/>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Template'!$C$40:$N$40</c:f>
              <c:numCache>
                <c:formatCode>_-[$$-409]* #,##0_ ;_-[$$-409]* \-#,##0\ ;_-[$$-409]* "-"_ ;_-@_ </c:formatCode>
                <c:ptCount val="12"/>
                <c:pt idx="0">
                  <c:v>2127.0</c:v>
                </c:pt>
                <c:pt idx="1">
                  <c:v>2372.0</c:v>
                </c:pt>
                <c:pt idx="2">
                  <c:v>2406.0</c:v>
                </c:pt>
                <c:pt idx="3">
                  <c:v>3162.0</c:v>
                </c:pt>
                <c:pt idx="4">
                  <c:v>2693.0</c:v>
                </c:pt>
              </c:numCache>
            </c:numRef>
          </c:val>
          <c:smooth val="0"/>
        </c:ser>
        <c:dLbls>
          <c:showLegendKey val="0"/>
          <c:showVal val="0"/>
          <c:showCatName val="0"/>
          <c:showSerName val="0"/>
          <c:showPercent val="0"/>
          <c:showBubbleSize val="0"/>
        </c:dLbls>
        <c:marker val="1"/>
        <c:smooth val="0"/>
        <c:axId val="-2087489576"/>
        <c:axId val="-2144760840"/>
      </c:lineChart>
      <c:catAx>
        <c:axId val="-2087489576"/>
        <c:scaling>
          <c:orientation val="minMax"/>
        </c:scaling>
        <c:delete val="0"/>
        <c:axPos val="b"/>
        <c:numFmt formatCode="[$-409]mmm\-yy;@" sourceLinked="1"/>
        <c:majorTickMark val="out"/>
        <c:minorTickMark val="none"/>
        <c:tickLblPos val="low"/>
        <c:crossAx val="-2144760840"/>
        <c:crosses val="autoZero"/>
        <c:auto val="1"/>
        <c:lblAlgn val="ctr"/>
        <c:lblOffset val="100"/>
        <c:noMultiLvlLbl val="0"/>
      </c:catAx>
      <c:valAx>
        <c:axId val="-2144760840"/>
        <c:scaling>
          <c:orientation val="minMax"/>
        </c:scaling>
        <c:delete val="0"/>
        <c:axPos val="l"/>
        <c:majorGridlines/>
        <c:numFmt formatCode="_-[$$-409]* #,##0_ ;_-[$$-409]* \-#,##0\ ;_-[$$-409]* &quot;-&quot;_ ;_-@_ " sourceLinked="1"/>
        <c:majorTickMark val="out"/>
        <c:minorTickMark val="none"/>
        <c:tickLblPos val="nextTo"/>
        <c:crossAx val="-2087489576"/>
        <c:crosses val="autoZero"/>
        <c:crossBetween val="between"/>
      </c:valAx>
    </c:plotArea>
    <c:legend>
      <c:legendPos val="b"/>
      <c:layout/>
      <c:overlay val="1"/>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m/m Growth Rate</a:t>
            </a:r>
          </a:p>
        </c:rich>
      </c:tx>
      <c:layout/>
      <c:overlay val="0"/>
    </c:title>
    <c:autoTitleDeleted val="0"/>
    <c:plotArea>
      <c:layout/>
      <c:lineChart>
        <c:grouping val="standard"/>
        <c:varyColors val="0"/>
        <c:ser>
          <c:idx val="0"/>
          <c:order val="0"/>
          <c:tx>
            <c:v>Visitors</c:v>
          </c:tx>
          <c:spPr>
            <a:ln w="25400" cmpd="sng"/>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Template'!$C$10:$N$10</c:f>
              <c:numCache>
                <c:formatCode>0.00%</c:formatCode>
                <c:ptCount val="12"/>
                <c:pt idx="1">
                  <c:v>0.0940553745928338</c:v>
                </c:pt>
                <c:pt idx="2">
                  <c:v>0.111276516561221</c:v>
                </c:pt>
                <c:pt idx="3">
                  <c:v>-0.0298057602143336</c:v>
                </c:pt>
                <c:pt idx="4">
                  <c:v>0.0396962374870555</c:v>
                </c:pt>
              </c:numCache>
            </c:numRef>
          </c:val>
          <c:smooth val="0"/>
        </c:ser>
        <c:ser>
          <c:idx val="1"/>
          <c:order val="1"/>
          <c:tx>
            <c:v>Signups</c:v>
          </c:tx>
          <c:spPr>
            <a:ln w="25400">
              <a:solidFill>
                <a:srgbClr val="008000"/>
              </a:solidFill>
            </a:ln>
          </c:spPr>
          <c:marker>
            <c:symbol val="none"/>
          </c:marker>
          <c:val>
            <c:numRef>
              <c:f>'SaaS Plan Template'!$C$16:$N$16</c:f>
              <c:numCache>
                <c:formatCode>0.00%</c:formatCode>
                <c:ptCount val="12"/>
                <c:pt idx="1">
                  <c:v>0.244755244755245</c:v>
                </c:pt>
                <c:pt idx="2">
                  <c:v>0.0449438202247192</c:v>
                </c:pt>
                <c:pt idx="3">
                  <c:v>-0.102150537634409</c:v>
                </c:pt>
                <c:pt idx="4">
                  <c:v>0.191616766467066</c:v>
                </c:pt>
              </c:numCache>
            </c:numRef>
          </c:val>
          <c:smooth val="0"/>
        </c:ser>
        <c:ser>
          <c:idx val="2"/>
          <c:order val="2"/>
          <c:tx>
            <c:v>Customers</c:v>
          </c:tx>
          <c:spPr>
            <a:ln w="25400">
              <a:solidFill>
                <a:schemeClr val="accent6"/>
              </a:solidFill>
            </a:ln>
          </c:spPr>
          <c:marker>
            <c:symbol val="none"/>
          </c:marker>
          <c:val>
            <c:numRef>
              <c:f>'SaaS Plan Template'!$C$29:$N$29</c:f>
              <c:numCache>
                <c:formatCode>0.00%</c:formatCode>
                <c:ptCount val="12"/>
                <c:pt idx="1">
                  <c:v>0.37037037037037</c:v>
                </c:pt>
                <c:pt idx="2">
                  <c:v>0.283783783783784</c:v>
                </c:pt>
                <c:pt idx="3">
                  <c:v>0.252631578947368</c:v>
                </c:pt>
                <c:pt idx="4">
                  <c:v>0.168067226890756</c:v>
                </c:pt>
              </c:numCache>
            </c:numRef>
          </c:val>
          <c:smooth val="0"/>
        </c:ser>
        <c:ser>
          <c:idx val="3"/>
          <c:order val="3"/>
          <c:tx>
            <c:v>MRR</c:v>
          </c:tx>
          <c:spPr>
            <a:ln w="25400"/>
          </c:spPr>
          <c:marker>
            <c:symbol val="none"/>
          </c:marker>
          <c:val>
            <c:numRef>
              <c:f>'SaaS Plan Template'!$C$42:$N$42</c:f>
              <c:numCache>
                <c:formatCode>0.00%</c:formatCode>
                <c:ptCount val="12"/>
                <c:pt idx="1">
                  <c:v>0.462648722449776</c:v>
                </c:pt>
                <c:pt idx="2">
                  <c:v>0.320842779037205</c:v>
                </c:pt>
                <c:pt idx="3">
                  <c:v>0.319232710752145</c:v>
                </c:pt>
                <c:pt idx="4">
                  <c:v>0.20609168133466</c:v>
                </c:pt>
              </c:numCache>
            </c:numRef>
          </c:val>
          <c:smooth val="0"/>
        </c:ser>
        <c:dLbls>
          <c:showLegendKey val="0"/>
          <c:showVal val="0"/>
          <c:showCatName val="0"/>
          <c:showSerName val="0"/>
          <c:showPercent val="0"/>
          <c:showBubbleSize val="0"/>
        </c:dLbls>
        <c:marker val="1"/>
        <c:smooth val="0"/>
        <c:axId val="-2098535800"/>
        <c:axId val="-2108831464"/>
      </c:lineChart>
      <c:dateAx>
        <c:axId val="-2098535800"/>
        <c:scaling>
          <c:orientation val="minMax"/>
        </c:scaling>
        <c:delete val="0"/>
        <c:axPos val="b"/>
        <c:numFmt formatCode="[$-409]mmm\-yy;@" sourceLinked="1"/>
        <c:majorTickMark val="out"/>
        <c:minorTickMark val="none"/>
        <c:tickLblPos val="low"/>
        <c:crossAx val="-2108831464"/>
        <c:crosses val="autoZero"/>
        <c:auto val="1"/>
        <c:lblOffset val="100"/>
        <c:baseTimeUnit val="months"/>
      </c:dateAx>
      <c:valAx>
        <c:axId val="-2108831464"/>
        <c:scaling>
          <c:orientation val="minMax"/>
        </c:scaling>
        <c:delete val="0"/>
        <c:axPos val="l"/>
        <c:majorGridlines/>
        <c:numFmt formatCode="0%" sourceLinked="0"/>
        <c:majorTickMark val="out"/>
        <c:minorTickMark val="none"/>
        <c:tickLblPos val="nextTo"/>
        <c:crossAx val="-2098535800"/>
        <c:crosses val="autoZero"/>
        <c:crossBetween val="between"/>
      </c:valAx>
    </c:plotArea>
    <c:legend>
      <c:legendPos val="b"/>
      <c:layout/>
      <c:overlay val="0"/>
    </c:legend>
    <c:plotVisOnly val="1"/>
    <c:dispBlanksAs val="gap"/>
    <c:showDLblsOverMax val="0"/>
  </c:chart>
  <c:spPr>
    <a:ln w="12700" cmpd="sng">
      <a:solidFill>
        <a:srgbClr val="000000"/>
      </a:solidFill>
    </a:ln>
  </c:spPr>
  <c:txPr>
    <a:bodyPr/>
    <a:lstStyle/>
    <a:p>
      <a:pPr>
        <a:defRPr>
          <a:latin typeface="Arial"/>
          <a:cs typeface="Arial"/>
        </a:defRPr>
      </a:pPr>
      <a:endParaRPr lang="de-DE"/>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ARPA</a:t>
            </a:r>
          </a:p>
        </c:rich>
      </c:tx>
      <c:layout>
        <c:manualLayout>
          <c:xMode val="edge"/>
          <c:yMode val="edge"/>
          <c:x val="0.429985311674201"/>
          <c:y val="0.0584795321637427"/>
        </c:manualLayout>
      </c:layout>
      <c:overlay val="0"/>
    </c:title>
    <c:autoTitleDeleted val="0"/>
    <c:plotArea>
      <c:layout>
        <c:manualLayout>
          <c:layoutTarget val="inner"/>
          <c:xMode val="edge"/>
          <c:yMode val="edge"/>
          <c:x val="0.151464636875974"/>
          <c:y val="0.166249654648432"/>
          <c:w val="0.804986959910468"/>
          <c:h val="0.57168687664042"/>
        </c:manualLayout>
      </c:layout>
      <c:lineChart>
        <c:grouping val="standard"/>
        <c:varyColors val="0"/>
        <c:ser>
          <c:idx val="0"/>
          <c:order val="0"/>
          <c:tx>
            <c:v>All customers</c:v>
          </c:tx>
          <c:spPr>
            <a:ln w="25400">
              <a:solidFill>
                <a:schemeClr val="accent4"/>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Template'!$C$44:$N$44</c:f>
              <c:numCache>
                <c:formatCode>_-[$$-409]* #,##0_ ;_-[$$-409]* \-#,##0\ ;_-[$$-409]* "-"_ ;_-@_ </c:formatCode>
                <c:ptCount val="12"/>
                <c:pt idx="0">
                  <c:v>94.94444444444444</c:v>
                </c:pt>
                <c:pt idx="1">
                  <c:v>101.3378378378378</c:v>
                </c:pt>
                <c:pt idx="2">
                  <c:v>104.2631578947368</c:v>
                </c:pt>
                <c:pt idx="3">
                  <c:v>109.8067226890756</c:v>
                </c:pt>
                <c:pt idx="4">
                  <c:v>113.3812949640288</c:v>
                </c:pt>
              </c:numCache>
            </c:numRef>
          </c:val>
          <c:smooth val="0"/>
        </c:ser>
        <c:ser>
          <c:idx val="1"/>
          <c:order val="1"/>
          <c:tx>
            <c:v>New customers</c:v>
          </c:tx>
          <c:spPr>
            <a:ln w="28575">
              <a:solidFill>
                <a:schemeClr val="accent2">
                  <a:lumMod val="60000"/>
                  <a:lumOff val="40000"/>
                </a:schemeClr>
              </a:solidFill>
            </a:ln>
          </c:spPr>
          <c:marker>
            <c:symbol val="none"/>
          </c:marker>
          <c:val>
            <c:numRef>
              <c:f>'SaaS Plan Template'!$C$45:$N$45</c:f>
              <c:numCache>
                <c:formatCode>_-[$$-409]* #,##0_ ;_-[$$-409]* \-#,##0\ ;_-[$$-409]* "-"_ ;_-@_ </c:formatCode>
                <c:ptCount val="12"/>
                <c:pt idx="0">
                  <c:v>99.0</c:v>
                </c:pt>
                <c:pt idx="1">
                  <c:v>100.409090909091</c:v>
                </c:pt>
                <c:pt idx="2">
                  <c:v>102.0833333333333</c:v>
                </c:pt>
                <c:pt idx="3">
                  <c:v>111.1153846153846</c:v>
                </c:pt>
                <c:pt idx="4">
                  <c:v>111.304347826087</c:v>
                </c:pt>
              </c:numCache>
            </c:numRef>
          </c:val>
          <c:smooth val="0"/>
        </c:ser>
        <c:dLbls>
          <c:showLegendKey val="0"/>
          <c:showVal val="0"/>
          <c:showCatName val="0"/>
          <c:showSerName val="0"/>
          <c:showPercent val="0"/>
          <c:showBubbleSize val="0"/>
        </c:dLbls>
        <c:marker val="1"/>
        <c:smooth val="0"/>
        <c:axId val="-2087052936"/>
        <c:axId val="-2109682216"/>
      </c:lineChart>
      <c:dateAx>
        <c:axId val="-2087052936"/>
        <c:scaling>
          <c:orientation val="minMax"/>
        </c:scaling>
        <c:delete val="0"/>
        <c:axPos val="b"/>
        <c:numFmt formatCode="[$-409]mmm\-yy;@" sourceLinked="1"/>
        <c:majorTickMark val="out"/>
        <c:minorTickMark val="none"/>
        <c:tickLblPos val="low"/>
        <c:crossAx val="-2109682216"/>
        <c:crosses val="autoZero"/>
        <c:auto val="1"/>
        <c:lblOffset val="100"/>
        <c:baseTimeUnit val="months"/>
      </c:dateAx>
      <c:valAx>
        <c:axId val="-2109682216"/>
        <c:scaling>
          <c:orientation val="minMax"/>
        </c:scaling>
        <c:delete val="0"/>
        <c:axPos val="l"/>
        <c:majorGridlines/>
        <c:numFmt formatCode="_-[$$-409]* #,##0_ ;_-[$$-409]* \-#,##0\ ;_-[$$-409]* &quot;-&quot;_ ;_-@_ " sourceLinked="1"/>
        <c:majorTickMark val="out"/>
        <c:minorTickMark val="none"/>
        <c:tickLblPos val="nextTo"/>
        <c:crossAx val="-2087052936"/>
        <c:crosses val="autoZero"/>
        <c:crossBetween val="between"/>
      </c:valAx>
    </c:plotArea>
    <c:legend>
      <c:legendPos val="b"/>
      <c:layout/>
      <c:overlay val="1"/>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CAC</a:t>
            </a:r>
          </a:p>
        </c:rich>
      </c:tx>
      <c:layout>
        <c:manualLayout>
          <c:xMode val="edge"/>
          <c:yMode val="edge"/>
          <c:x val="0.429985311674201"/>
          <c:y val="0.0584795321637427"/>
        </c:manualLayout>
      </c:layout>
      <c:overlay val="0"/>
    </c:title>
    <c:autoTitleDeleted val="0"/>
    <c:plotArea>
      <c:layout>
        <c:manualLayout>
          <c:layoutTarget val="inner"/>
          <c:xMode val="edge"/>
          <c:yMode val="edge"/>
          <c:x val="0.137550489572037"/>
          <c:y val="0.166249654648432"/>
          <c:w val="0.733827030977415"/>
          <c:h val="0.531740293600268"/>
        </c:manualLayout>
      </c:layout>
      <c:lineChart>
        <c:grouping val="standard"/>
        <c:varyColors val="0"/>
        <c:ser>
          <c:idx val="2"/>
          <c:order val="0"/>
          <c:tx>
            <c:v>CAC (blended)</c:v>
          </c:tx>
          <c:spPr>
            <a:ln w="25400">
              <a:solidFill>
                <a:schemeClr val="accent6">
                  <a:lumMod val="50000"/>
                </a:schemeClr>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Template'!$C$54:$N$54</c:f>
              <c:numCache>
                <c:formatCode>_-[$$-409]* #,##0_ ;_-[$$-409]* \-#,##0\ ;_-[$$-409]* "-"_ ;_-@_ </c:formatCode>
                <c:ptCount val="12"/>
                <c:pt idx="0">
                  <c:v>379.35</c:v>
                </c:pt>
                <c:pt idx="1">
                  <c:v>364.1818181818182</c:v>
                </c:pt>
                <c:pt idx="2">
                  <c:v>327.5833333333333</c:v>
                </c:pt>
                <c:pt idx="3">
                  <c:v>311.9615384615385</c:v>
                </c:pt>
                <c:pt idx="4">
                  <c:v>361.7391304347826</c:v>
                </c:pt>
              </c:numCache>
            </c:numRef>
          </c:val>
          <c:smooth val="0"/>
        </c:ser>
        <c:ser>
          <c:idx val="3"/>
          <c:order val="1"/>
          <c:tx>
            <c:v>CAC (paid signups)</c:v>
          </c:tx>
          <c:spPr>
            <a:ln w="25400">
              <a:solidFill>
                <a:schemeClr val="accent6">
                  <a:lumMod val="75000"/>
                </a:schemeClr>
              </a:solidFill>
            </a:ln>
          </c:spPr>
          <c:marker>
            <c:symbol val="none"/>
          </c:marker>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Template'!$C$55:$N$55</c:f>
              <c:numCache>
                <c:formatCode>_-[$$-409]* #,##0_ ;_-[$$-409]* \-#,##0\ ;_-[$$-409]* "-"_ ;_-@_ </c:formatCode>
                <c:ptCount val="12"/>
                <c:pt idx="0">
                  <c:v>549.9640243902439</c:v>
                </c:pt>
                <c:pt idx="1">
                  <c:v>860.5</c:v>
                </c:pt>
                <c:pt idx="2">
                  <c:v>548.3764044943821</c:v>
                </c:pt>
                <c:pt idx="3">
                  <c:v>472.2144648829431</c:v>
                </c:pt>
                <c:pt idx="4">
                  <c:v>720.5574136008919</c:v>
                </c:pt>
              </c:numCache>
            </c:numRef>
          </c:val>
          <c:smooth val="0"/>
        </c:ser>
        <c:dLbls>
          <c:showLegendKey val="0"/>
          <c:showVal val="0"/>
          <c:showCatName val="0"/>
          <c:showSerName val="0"/>
          <c:showPercent val="0"/>
          <c:showBubbleSize val="0"/>
        </c:dLbls>
        <c:marker val="1"/>
        <c:smooth val="0"/>
        <c:axId val="-2108941512"/>
        <c:axId val="-2106552216"/>
      </c:lineChart>
      <c:lineChart>
        <c:grouping val="standard"/>
        <c:varyColors val="0"/>
        <c:ser>
          <c:idx val="0"/>
          <c:order val="2"/>
          <c:tx>
            <c:v>Time-to-recover CAC (paid signups)</c:v>
          </c:tx>
          <c:spPr>
            <a:ln w="25400">
              <a:solidFill>
                <a:schemeClr val="accent3"/>
              </a:solidFill>
              <a:prstDash val="sysDash"/>
            </a:ln>
          </c:spPr>
          <c:marker>
            <c:symbol val="none"/>
          </c:marker>
          <c:val>
            <c:numRef>
              <c:f>'SaaS Plan Template'!$C$57:$N$57</c:f>
              <c:numCache>
                <c:formatCode>0.0</c:formatCode>
                <c:ptCount val="12"/>
                <c:pt idx="0">
                  <c:v>5.55519216555802</c:v>
                </c:pt>
                <c:pt idx="1">
                  <c:v>8.569941149841558</c:v>
                </c:pt>
                <c:pt idx="2">
                  <c:v>5.371850493006192</c:v>
                </c:pt>
                <c:pt idx="3">
                  <c:v>4.249766731379897</c:v>
                </c:pt>
                <c:pt idx="4">
                  <c:v>6.473758012820513</c:v>
                </c:pt>
              </c:numCache>
            </c:numRef>
          </c:val>
          <c:smooth val="0"/>
        </c:ser>
        <c:dLbls>
          <c:showLegendKey val="0"/>
          <c:showVal val="0"/>
          <c:showCatName val="0"/>
          <c:showSerName val="0"/>
          <c:showPercent val="0"/>
          <c:showBubbleSize val="0"/>
        </c:dLbls>
        <c:marker val="1"/>
        <c:smooth val="0"/>
        <c:axId val="-2106318280"/>
        <c:axId val="2121059784"/>
      </c:lineChart>
      <c:dateAx>
        <c:axId val="-2108941512"/>
        <c:scaling>
          <c:orientation val="minMax"/>
        </c:scaling>
        <c:delete val="0"/>
        <c:axPos val="b"/>
        <c:numFmt formatCode="[$-409]mmm\-yy;@" sourceLinked="1"/>
        <c:majorTickMark val="out"/>
        <c:minorTickMark val="none"/>
        <c:tickLblPos val="low"/>
        <c:crossAx val="-2106552216"/>
        <c:crosses val="autoZero"/>
        <c:auto val="1"/>
        <c:lblOffset val="100"/>
        <c:baseTimeUnit val="months"/>
      </c:dateAx>
      <c:valAx>
        <c:axId val="-2106552216"/>
        <c:scaling>
          <c:orientation val="minMax"/>
        </c:scaling>
        <c:delete val="0"/>
        <c:axPos val="l"/>
        <c:majorGridlines/>
        <c:numFmt formatCode="_-[$$-409]* #,##0_ ;_-[$$-409]* \-#,##0\ ;_-[$$-409]* &quot;-&quot;_ ;_-@_ " sourceLinked="1"/>
        <c:majorTickMark val="out"/>
        <c:minorTickMark val="none"/>
        <c:tickLblPos val="nextTo"/>
        <c:crossAx val="-2108941512"/>
        <c:crosses val="autoZero"/>
        <c:crossBetween val="between"/>
      </c:valAx>
      <c:valAx>
        <c:axId val="2121059784"/>
        <c:scaling>
          <c:orientation val="minMax"/>
        </c:scaling>
        <c:delete val="0"/>
        <c:axPos val="r"/>
        <c:numFmt formatCode="0.0" sourceLinked="1"/>
        <c:majorTickMark val="out"/>
        <c:minorTickMark val="none"/>
        <c:tickLblPos val="nextTo"/>
        <c:crossAx val="-2106318280"/>
        <c:crosses val="max"/>
        <c:crossBetween val="between"/>
      </c:valAx>
      <c:catAx>
        <c:axId val="-2106318280"/>
        <c:scaling>
          <c:orientation val="minMax"/>
        </c:scaling>
        <c:delete val="1"/>
        <c:axPos val="b"/>
        <c:majorTickMark val="out"/>
        <c:minorTickMark val="none"/>
        <c:tickLblPos val="nextTo"/>
        <c:crossAx val="2121059784"/>
        <c:crosses val="autoZero"/>
        <c:auto val="1"/>
        <c:lblAlgn val="ctr"/>
        <c:lblOffset val="100"/>
        <c:noMultiLvlLbl val="0"/>
      </c:catAx>
    </c:plotArea>
    <c:legend>
      <c:legendPos val="b"/>
      <c:layout>
        <c:manualLayout>
          <c:xMode val="edge"/>
          <c:yMode val="edge"/>
          <c:x val="0.0843590378298521"/>
          <c:y val="0.84654281496063"/>
          <c:w val="0.911122047244094"/>
          <c:h val="0.136834844613838"/>
        </c:manualLayout>
      </c:layout>
      <c:overlay val="1"/>
      <c:txPr>
        <a:bodyPr/>
        <a:lstStyle/>
        <a:p>
          <a:pPr>
            <a:defRPr sz="900"/>
          </a:pPr>
          <a:endParaRPr lang="de-DE"/>
        </a:p>
      </c:txPr>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de-DE" sz="1200"/>
              <a:t>Cash</a:t>
            </a:r>
          </a:p>
        </c:rich>
      </c:tx>
      <c:layout>
        <c:manualLayout>
          <c:xMode val="edge"/>
          <c:yMode val="edge"/>
          <c:x val="0.471386982273086"/>
          <c:y val="0.0552775453107151"/>
        </c:manualLayout>
      </c:layout>
      <c:overlay val="0"/>
    </c:title>
    <c:autoTitleDeleted val="0"/>
    <c:plotArea>
      <c:layout>
        <c:manualLayout>
          <c:layoutTarget val="inner"/>
          <c:xMode val="edge"/>
          <c:yMode val="edge"/>
          <c:x val="0.182265237678623"/>
          <c:y val="0.169783999071489"/>
          <c:w val="0.706978670490263"/>
          <c:h val="0.558227705051221"/>
        </c:manualLayout>
      </c:layout>
      <c:barChart>
        <c:barDir val="col"/>
        <c:grouping val="stacked"/>
        <c:varyColors val="0"/>
        <c:ser>
          <c:idx val="0"/>
          <c:order val="0"/>
          <c:tx>
            <c:v>Cash end of month</c:v>
          </c:tx>
          <c:spPr>
            <a:solidFill>
              <a:schemeClr val="bg1">
                <a:lumMod val="65000"/>
              </a:schemeClr>
            </a:solidFill>
          </c:spPr>
          <c:invertIfNegative val="0"/>
          <c:cat>
            <c:numRef>
              <c:f>'SaaS Plan Template'!$C$5:$N$5</c:f>
              <c:numCache>
                <c:formatCode>[$-409]mmm\-yy;@</c:formatCode>
                <c:ptCount val="12"/>
                <c:pt idx="0">
                  <c:v>41275.0</c:v>
                </c:pt>
                <c:pt idx="1">
                  <c:v>41306.0</c:v>
                </c:pt>
                <c:pt idx="2">
                  <c:v>41334.0</c:v>
                </c:pt>
                <c:pt idx="3">
                  <c:v>41365.0</c:v>
                </c:pt>
                <c:pt idx="4">
                  <c:v>41395.0</c:v>
                </c:pt>
                <c:pt idx="5">
                  <c:v>41426.0</c:v>
                </c:pt>
                <c:pt idx="6">
                  <c:v>41456.0</c:v>
                </c:pt>
                <c:pt idx="7">
                  <c:v>41487.0</c:v>
                </c:pt>
                <c:pt idx="8">
                  <c:v>41518.0</c:v>
                </c:pt>
                <c:pt idx="9">
                  <c:v>41548.0</c:v>
                </c:pt>
                <c:pt idx="10">
                  <c:v>41579.0</c:v>
                </c:pt>
                <c:pt idx="11">
                  <c:v>41609.0</c:v>
                </c:pt>
              </c:numCache>
            </c:numRef>
          </c:cat>
          <c:val>
            <c:numRef>
              <c:f>'SaaS Plan Template'!$C$67:$N$67</c:f>
              <c:numCache>
                <c:formatCode>_-[$$-409]* #,##0_ ;_-[$$-409]* \-#,##0\ ;_-[$$-409]* "-"_ ;_-@_ </c:formatCode>
                <c:ptCount val="12"/>
                <c:pt idx="0">
                  <c:v>410624.0</c:v>
                </c:pt>
                <c:pt idx="1">
                  <c:v>359452.0</c:v>
                </c:pt>
                <c:pt idx="2">
                  <c:v>323480.0</c:v>
                </c:pt>
                <c:pt idx="3">
                  <c:v>276794.0</c:v>
                </c:pt>
                <c:pt idx="4">
                  <c:v>224494.0</c:v>
                </c:pt>
              </c:numCache>
            </c:numRef>
          </c:val>
        </c:ser>
        <c:dLbls>
          <c:showLegendKey val="0"/>
          <c:showVal val="0"/>
          <c:showCatName val="0"/>
          <c:showSerName val="0"/>
          <c:showPercent val="0"/>
          <c:showBubbleSize val="0"/>
        </c:dLbls>
        <c:gapWidth val="150"/>
        <c:overlap val="100"/>
        <c:axId val="-2105901240"/>
        <c:axId val="-2109399064"/>
      </c:barChart>
      <c:lineChart>
        <c:grouping val="standard"/>
        <c:varyColors val="0"/>
        <c:ser>
          <c:idx val="1"/>
          <c:order val="1"/>
          <c:tx>
            <c:v>Runway</c:v>
          </c:tx>
          <c:marker>
            <c:symbol val="none"/>
          </c:marker>
          <c:val>
            <c:numRef>
              <c:f>'SaaS Plan Template'!$C$68:$N$68</c:f>
              <c:numCache>
                <c:formatCode>0.0</c:formatCode>
                <c:ptCount val="12"/>
                <c:pt idx="0">
                  <c:v>9.687269982070397</c:v>
                </c:pt>
                <c:pt idx="1">
                  <c:v>7.024388337372001</c:v>
                </c:pt>
                <c:pt idx="2">
                  <c:v>8.992549760925163</c:v>
                </c:pt>
                <c:pt idx="3">
                  <c:v>5.928843764726042</c:v>
                </c:pt>
                <c:pt idx="4">
                  <c:v>4.292428298279159</c:v>
                </c:pt>
              </c:numCache>
            </c:numRef>
          </c:val>
          <c:smooth val="0"/>
        </c:ser>
        <c:dLbls>
          <c:showLegendKey val="0"/>
          <c:showVal val="0"/>
          <c:showCatName val="0"/>
          <c:showSerName val="0"/>
          <c:showPercent val="0"/>
          <c:showBubbleSize val="0"/>
        </c:dLbls>
        <c:marker val="1"/>
        <c:smooth val="0"/>
        <c:axId val="-2087498232"/>
        <c:axId val="2120977544"/>
      </c:lineChart>
      <c:dateAx>
        <c:axId val="-2105901240"/>
        <c:scaling>
          <c:orientation val="minMax"/>
        </c:scaling>
        <c:delete val="0"/>
        <c:axPos val="b"/>
        <c:numFmt formatCode="[$-409]mmm\-yy;@" sourceLinked="1"/>
        <c:majorTickMark val="out"/>
        <c:minorTickMark val="none"/>
        <c:tickLblPos val="low"/>
        <c:crossAx val="-2109399064"/>
        <c:crosses val="autoZero"/>
        <c:auto val="1"/>
        <c:lblOffset val="100"/>
        <c:baseTimeUnit val="months"/>
      </c:dateAx>
      <c:valAx>
        <c:axId val="-2109399064"/>
        <c:scaling>
          <c:orientation val="minMax"/>
        </c:scaling>
        <c:delete val="0"/>
        <c:axPos val="l"/>
        <c:majorGridlines/>
        <c:numFmt formatCode="_-[$$-409]* #,##0_ ;_-[$$-409]* \-#,##0\ ;_-[$$-409]* &quot;-&quot;_ ;_-@_ " sourceLinked="1"/>
        <c:majorTickMark val="out"/>
        <c:minorTickMark val="none"/>
        <c:tickLblPos val="nextTo"/>
        <c:crossAx val="-2105901240"/>
        <c:crosses val="autoZero"/>
        <c:crossBetween val="between"/>
      </c:valAx>
      <c:valAx>
        <c:axId val="2120977544"/>
        <c:scaling>
          <c:orientation val="minMax"/>
        </c:scaling>
        <c:delete val="0"/>
        <c:axPos val="r"/>
        <c:numFmt formatCode="0.0" sourceLinked="1"/>
        <c:majorTickMark val="out"/>
        <c:minorTickMark val="none"/>
        <c:tickLblPos val="nextTo"/>
        <c:crossAx val="-2087498232"/>
        <c:crosses val="max"/>
        <c:crossBetween val="between"/>
      </c:valAx>
      <c:catAx>
        <c:axId val="-2087498232"/>
        <c:scaling>
          <c:orientation val="minMax"/>
        </c:scaling>
        <c:delete val="1"/>
        <c:axPos val="b"/>
        <c:majorTickMark val="out"/>
        <c:minorTickMark val="none"/>
        <c:tickLblPos val="nextTo"/>
        <c:crossAx val="2120977544"/>
        <c:crosses val="autoZero"/>
        <c:auto val="1"/>
        <c:lblAlgn val="ctr"/>
        <c:lblOffset val="100"/>
        <c:noMultiLvlLbl val="0"/>
      </c:catAx>
    </c:plotArea>
    <c:legend>
      <c:legendPos val="b"/>
      <c:layout/>
      <c:overlay val="0"/>
    </c:legend>
    <c:plotVisOnly val="1"/>
    <c:dispBlanksAs val="gap"/>
    <c:showDLblsOverMax val="0"/>
  </c:chart>
  <c:spPr>
    <a:ln w="12700" cmpd="sng">
      <a:solidFill>
        <a:srgbClr val="000000"/>
      </a:solidFill>
    </a:ln>
    <a:effectLst/>
  </c:spPr>
  <c:txPr>
    <a:bodyPr/>
    <a:lstStyle/>
    <a:p>
      <a:pPr>
        <a:defRPr>
          <a:latin typeface="Arial"/>
          <a:cs typeface="Arial"/>
        </a:defRPr>
      </a:pPr>
      <a:endParaRPr lang="de-DE"/>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70</xdr:row>
      <xdr:rowOff>0</xdr:rowOff>
    </xdr:from>
    <xdr:to>
      <xdr:col>4</xdr:col>
      <xdr:colOff>0</xdr:colOff>
      <xdr:row>92</xdr:row>
      <xdr:rowOff>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70</xdr:row>
      <xdr:rowOff>0</xdr:rowOff>
    </xdr:from>
    <xdr:to>
      <xdr:col>10</xdr:col>
      <xdr:colOff>0</xdr:colOff>
      <xdr:row>92</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93</xdr:row>
      <xdr:rowOff>142240</xdr:rowOff>
    </xdr:from>
    <xdr:to>
      <xdr:col>10</xdr:col>
      <xdr:colOff>0</xdr:colOff>
      <xdr:row>119</xdr:row>
      <xdr:rowOff>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93</xdr:row>
      <xdr:rowOff>132080</xdr:rowOff>
    </xdr:from>
    <xdr:to>
      <xdr:col>4</xdr:col>
      <xdr:colOff>0</xdr:colOff>
      <xdr:row>118</xdr:row>
      <xdr:rowOff>142240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365760</xdr:colOff>
      <xdr:row>70</xdr:row>
      <xdr:rowOff>0</xdr:rowOff>
    </xdr:from>
    <xdr:to>
      <xdr:col>15</xdr:col>
      <xdr:colOff>0</xdr:colOff>
      <xdr:row>92</xdr:row>
      <xdr:rowOff>0</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386080</xdr:colOff>
      <xdr:row>94</xdr:row>
      <xdr:rowOff>0</xdr:rowOff>
    </xdr:from>
    <xdr:to>
      <xdr:col>15</xdr:col>
      <xdr:colOff>0</xdr:colOff>
      <xdr:row>119</xdr:row>
      <xdr:rowOff>0</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121</xdr:row>
      <xdr:rowOff>0</xdr:rowOff>
    </xdr:from>
    <xdr:to>
      <xdr:col>4</xdr:col>
      <xdr:colOff>0</xdr:colOff>
      <xdr:row>146</xdr:row>
      <xdr:rowOff>10160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304800</xdr:colOff>
      <xdr:row>121</xdr:row>
      <xdr:rowOff>0</xdr:rowOff>
    </xdr:from>
    <xdr:to>
      <xdr:col>10</xdr:col>
      <xdr:colOff>0</xdr:colOff>
      <xdr:row>146</xdr:row>
      <xdr:rowOff>10160</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christophjanz.blogspot.com" TargetMode="External"/><Relationship Id="rId20" Type="http://schemas.openxmlformats.org/officeDocument/2006/relationships/hyperlink" Target="http://christophjanz.blogspot.com" TargetMode="External"/><Relationship Id="rId21" Type="http://schemas.openxmlformats.org/officeDocument/2006/relationships/hyperlink" Target="http://christophjanz.blogspot.com" TargetMode="External"/><Relationship Id="rId22" Type="http://schemas.openxmlformats.org/officeDocument/2006/relationships/hyperlink" Target="http://christophjanz.blogspot.com" TargetMode="External"/><Relationship Id="rId23" Type="http://schemas.openxmlformats.org/officeDocument/2006/relationships/hyperlink" Target="http://www.theangelvc.net" TargetMode="External"/><Relationship Id="rId24" Type="http://schemas.openxmlformats.org/officeDocument/2006/relationships/hyperlink" Target="http://www.theangelvc.net" TargetMode="External"/><Relationship Id="rId25" Type="http://schemas.openxmlformats.org/officeDocument/2006/relationships/hyperlink" Target="http://www.theangelvc.net" TargetMode="External"/><Relationship Id="rId26" Type="http://schemas.openxmlformats.org/officeDocument/2006/relationships/hyperlink" Target="http://www.pointninecap.com" TargetMode="External"/><Relationship Id="rId27" Type="http://schemas.openxmlformats.org/officeDocument/2006/relationships/hyperlink" Target="http://www.pointninecap.com" TargetMode="External"/><Relationship Id="rId28" Type="http://schemas.openxmlformats.org/officeDocument/2006/relationships/hyperlink" Target="http://www.pointninecap.com" TargetMode="External"/><Relationship Id="rId29" Type="http://schemas.openxmlformats.org/officeDocument/2006/relationships/hyperlink" Target="http://christophjanz.blogspot.de/2013/04/a-kpi-dashboard-for-early-stage-saas.html" TargetMode="External"/><Relationship Id="rId30" Type="http://schemas.openxmlformats.org/officeDocument/2006/relationships/drawing" Target="../drawings/drawing1.xml"/><Relationship Id="rId10" Type="http://schemas.openxmlformats.org/officeDocument/2006/relationships/hyperlink" Target="http://christophjanz.blogspot.com" TargetMode="External"/><Relationship Id="rId11" Type="http://schemas.openxmlformats.org/officeDocument/2006/relationships/hyperlink" Target="http://christophjanz.blogspot.com" TargetMode="External"/><Relationship Id="rId12" Type="http://schemas.openxmlformats.org/officeDocument/2006/relationships/hyperlink" Target="http://christophjanz.blogspot.com" TargetMode="External"/><Relationship Id="rId13" Type="http://schemas.openxmlformats.org/officeDocument/2006/relationships/hyperlink" Target="http://christophjanz.blogspot.com" TargetMode="External"/><Relationship Id="rId14" Type="http://schemas.openxmlformats.org/officeDocument/2006/relationships/hyperlink" Target="http://christophjanz.blogspot.com" TargetMode="External"/><Relationship Id="rId15" Type="http://schemas.openxmlformats.org/officeDocument/2006/relationships/hyperlink" Target="http://christophjanz.blogspot.com" TargetMode="External"/><Relationship Id="rId16" Type="http://schemas.openxmlformats.org/officeDocument/2006/relationships/hyperlink" Target="http://christophjanz.blogspot.com" TargetMode="External"/><Relationship Id="rId17" Type="http://schemas.openxmlformats.org/officeDocument/2006/relationships/hyperlink" Target="http://christophjanz.blogspot.com" TargetMode="External"/><Relationship Id="rId18" Type="http://schemas.openxmlformats.org/officeDocument/2006/relationships/hyperlink" Target="http://christophjanz.blogspot.com" TargetMode="External"/><Relationship Id="rId19" Type="http://schemas.openxmlformats.org/officeDocument/2006/relationships/hyperlink" Target="http://christophjanz.blogspot.com" TargetMode="External"/><Relationship Id="rId1" Type="http://schemas.openxmlformats.org/officeDocument/2006/relationships/hyperlink" Target="http://christophjanz.blogspot.com" TargetMode="External"/><Relationship Id="rId2" Type="http://schemas.openxmlformats.org/officeDocument/2006/relationships/hyperlink" Target="http://christophjanz.blogspot.com" TargetMode="External"/><Relationship Id="rId3" Type="http://schemas.openxmlformats.org/officeDocument/2006/relationships/hyperlink" Target="http://christophjanz.blogspot.com" TargetMode="External"/><Relationship Id="rId4" Type="http://schemas.openxmlformats.org/officeDocument/2006/relationships/hyperlink" Target="http://christophjanz.blogspot.com" TargetMode="External"/><Relationship Id="rId5" Type="http://schemas.openxmlformats.org/officeDocument/2006/relationships/hyperlink" Target="http://christophjanz.blogspot.com" TargetMode="External"/><Relationship Id="rId6" Type="http://schemas.openxmlformats.org/officeDocument/2006/relationships/hyperlink" Target="http://christophjanz.blogspot.com" TargetMode="External"/><Relationship Id="rId7" Type="http://schemas.openxmlformats.org/officeDocument/2006/relationships/hyperlink" Target="http://christophjanz.blogspot.com" TargetMode="External"/><Relationship Id="rId8" Type="http://schemas.openxmlformats.org/officeDocument/2006/relationships/hyperlink" Target="http://christophjanz.blogsp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208"/>
  <sheetViews>
    <sheetView tabSelected="1" zoomScale="125" zoomScaleNormal="125" zoomScalePageLayoutView="125" workbookViewId="0">
      <selection activeCell="E20" sqref="E20"/>
    </sheetView>
  </sheetViews>
  <sheetFormatPr baseColWidth="10" defaultColWidth="9.1640625" defaultRowHeight="12" x14ac:dyDescent="0"/>
  <cols>
    <col min="1" max="1" width="3" style="26" customWidth="1"/>
    <col min="2" max="2" width="43.83203125" style="22" customWidth="1"/>
    <col min="3" max="10" width="11.5" style="22" customWidth="1"/>
    <col min="11" max="13" width="11.5" style="26" customWidth="1"/>
    <col min="14" max="14" width="11.5" style="22" customWidth="1"/>
    <col min="15" max="15" width="11.5" style="26" customWidth="1"/>
    <col min="16" max="16" width="4.1640625" style="32" customWidth="1"/>
    <col min="17" max="17" width="2.83203125" style="32" customWidth="1"/>
    <col min="18" max="18" width="11" style="32" customWidth="1"/>
    <col min="19" max="22" width="9.1640625" style="32"/>
    <col min="23" max="23" width="9.5" style="32" customWidth="1"/>
    <col min="24" max="24" width="2.5" style="32" customWidth="1"/>
    <col min="25" max="25" width="9.1640625" style="193"/>
    <col min="26" max="16384" width="9.1640625" style="22"/>
  </cols>
  <sheetData>
    <row r="1" spans="1:25" s="26" customFormat="1">
      <c r="A1" s="219"/>
      <c r="B1" s="212"/>
      <c r="C1" s="212"/>
      <c r="D1" s="212"/>
      <c r="E1" s="212"/>
      <c r="F1" s="212"/>
      <c r="G1" s="212"/>
      <c r="H1" s="212"/>
      <c r="I1" s="212"/>
      <c r="J1" s="212"/>
      <c r="K1" s="212"/>
      <c r="L1" s="212"/>
      <c r="M1" s="212"/>
      <c r="N1" s="212"/>
      <c r="O1" s="212"/>
      <c r="P1" s="213"/>
      <c r="Q1" s="213"/>
      <c r="R1" s="213"/>
      <c r="S1" s="213"/>
      <c r="T1" s="213"/>
      <c r="U1" s="213"/>
      <c r="V1" s="213"/>
      <c r="W1" s="213"/>
      <c r="X1" s="213"/>
      <c r="Y1" s="220"/>
    </row>
    <row r="2" spans="1:25" s="26" customFormat="1" ht="15">
      <c r="A2" s="212"/>
      <c r="B2" s="218" t="s">
        <v>54</v>
      </c>
      <c r="C2" s="212"/>
      <c r="D2" s="212"/>
      <c r="E2" s="212"/>
      <c r="F2" s="212"/>
      <c r="G2" s="212"/>
      <c r="H2" s="212"/>
      <c r="I2" s="212"/>
      <c r="J2" s="212"/>
      <c r="K2" s="212"/>
      <c r="L2" s="212"/>
      <c r="M2" s="212"/>
      <c r="N2" s="212"/>
      <c r="O2" s="212"/>
      <c r="P2" s="213"/>
      <c r="Q2" s="213"/>
      <c r="R2" s="213"/>
      <c r="S2" s="213"/>
      <c r="T2" s="213"/>
      <c r="U2" s="213"/>
      <c r="V2" s="213"/>
      <c r="W2" s="213"/>
      <c r="X2" s="213"/>
      <c r="Y2" s="212"/>
    </row>
    <row r="3" spans="1:25" s="26" customFormat="1">
      <c r="A3" s="214"/>
      <c r="B3" s="217" t="s">
        <v>55</v>
      </c>
      <c r="C3" s="214"/>
      <c r="D3" s="214"/>
      <c r="E3" s="214"/>
      <c r="F3" s="214"/>
      <c r="G3" s="214"/>
      <c r="H3" s="214"/>
      <c r="I3" s="214"/>
      <c r="J3" s="214"/>
      <c r="K3" s="214"/>
      <c r="L3" s="214"/>
      <c r="M3" s="214"/>
      <c r="N3" s="214"/>
      <c r="O3" s="214"/>
      <c r="P3" s="215"/>
      <c r="Q3" s="215"/>
      <c r="R3" s="215"/>
      <c r="S3" s="215"/>
      <c r="T3" s="215"/>
      <c r="U3" s="215"/>
      <c r="V3" s="215"/>
      <c r="W3" s="215"/>
      <c r="X3" s="215"/>
      <c r="Y3" s="214"/>
    </row>
    <row r="4" spans="1:25" s="26" customFormat="1" ht="13" thickBot="1">
      <c r="A4" s="221"/>
      <c r="B4" s="221"/>
      <c r="C4" s="221"/>
      <c r="D4" s="221"/>
      <c r="E4" s="221"/>
      <c r="F4" s="221"/>
      <c r="G4" s="221"/>
      <c r="H4" s="221"/>
      <c r="I4" s="221"/>
      <c r="J4" s="221"/>
      <c r="K4" s="221"/>
      <c r="L4" s="221"/>
      <c r="M4" s="221"/>
      <c r="N4" s="221"/>
      <c r="O4" s="221"/>
      <c r="P4" s="216"/>
      <c r="Q4" s="216"/>
      <c r="R4" s="216"/>
      <c r="S4" s="216"/>
      <c r="T4" s="216"/>
      <c r="U4" s="216"/>
      <c r="V4" s="216"/>
      <c r="W4" s="216"/>
      <c r="X4" s="216"/>
      <c r="Y4" s="214"/>
    </row>
    <row r="5" spans="1:25" ht="12" customHeight="1">
      <c r="A5" s="31"/>
      <c r="B5" s="32"/>
      <c r="C5" s="77">
        <v>41275</v>
      </c>
      <c r="D5" s="78">
        <v>41306</v>
      </c>
      <c r="E5" s="78">
        <v>41334</v>
      </c>
      <c r="F5" s="78">
        <v>41365</v>
      </c>
      <c r="G5" s="78">
        <v>41395</v>
      </c>
      <c r="H5" s="78">
        <v>41426</v>
      </c>
      <c r="I5" s="78">
        <v>41456</v>
      </c>
      <c r="J5" s="78">
        <v>41487</v>
      </c>
      <c r="K5" s="78">
        <v>41518</v>
      </c>
      <c r="L5" s="78">
        <v>41548</v>
      </c>
      <c r="M5" s="78">
        <v>41579</v>
      </c>
      <c r="N5" s="79">
        <v>41609</v>
      </c>
      <c r="O5" s="86" t="s">
        <v>11</v>
      </c>
      <c r="Q5" s="205"/>
      <c r="R5" s="206"/>
      <c r="S5" s="206"/>
      <c r="T5" s="206"/>
      <c r="U5" s="206"/>
      <c r="V5" s="206"/>
      <c r="W5" s="206"/>
      <c r="X5" s="53"/>
    </row>
    <row r="6" spans="1:25" ht="13" customHeight="1" thickBot="1">
      <c r="A6" s="32"/>
      <c r="B6" s="80"/>
      <c r="C6" s="81"/>
      <c r="D6" s="82"/>
      <c r="E6" s="82"/>
      <c r="F6" s="82"/>
      <c r="G6" s="82"/>
      <c r="H6" s="82"/>
      <c r="I6" s="82"/>
      <c r="J6" s="82"/>
      <c r="K6" s="82"/>
      <c r="L6" s="82"/>
      <c r="M6" s="82"/>
      <c r="N6" s="83"/>
      <c r="O6" s="87"/>
      <c r="Q6" s="207"/>
      <c r="R6" s="224" t="s">
        <v>49</v>
      </c>
      <c r="S6" s="224"/>
      <c r="T6" s="224"/>
      <c r="U6" s="224"/>
      <c r="V6" s="224"/>
      <c r="W6" s="224"/>
      <c r="X6" s="66"/>
    </row>
    <row r="7" spans="1:25" s="25" customFormat="1">
      <c r="A7" s="59"/>
      <c r="B7" s="143" t="s">
        <v>12</v>
      </c>
      <c r="C7" s="65"/>
      <c r="D7" s="62"/>
      <c r="E7" s="62"/>
      <c r="F7" s="62"/>
      <c r="G7" s="62"/>
      <c r="H7" s="62"/>
      <c r="I7" s="62"/>
      <c r="J7" s="62"/>
      <c r="K7" s="62"/>
      <c r="L7" s="62"/>
      <c r="M7" s="62"/>
      <c r="N7" s="63"/>
      <c r="O7" s="75"/>
      <c r="P7" s="94"/>
      <c r="Q7" s="207"/>
      <c r="R7" s="224"/>
      <c r="S7" s="224"/>
      <c r="T7" s="224"/>
      <c r="U7" s="224"/>
      <c r="V7" s="224"/>
      <c r="W7" s="224"/>
      <c r="X7" s="184"/>
      <c r="Y7" s="194"/>
    </row>
    <row r="8" spans="1:25">
      <c r="A8" s="32"/>
      <c r="B8" s="68"/>
      <c r="C8" s="66"/>
      <c r="D8" s="34"/>
      <c r="E8" s="34"/>
      <c r="F8" s="34"/>
      <c r="G8" s="34"/>
      <c r="H8" s="34"/>
      <c r="I8" s="34"/>
      <c r="J8" s="34"/>
      <c r="K8" s="34"/>
      <c r="L8" s="34"/>
      <c r="M8" s="34"/>
      <c r="N8" s="35"/>
      <c r="O8" s="84"/>
      <c r="Q8" s="207"/>
      <c r="R8" s="224"/>
      <c r="S8" s="224"/>
      <c r="T8" s="224"/>
      <c r="U8" s="224"/>
      <c r="V8" s="224"/>
      <c r="W8" s="224"/>
      <c r="X8" s="66"/>
    </row>
    <row r="9" spans="1:25" s="20" customFormat="1">
      <c r="A9" s="47"/>
      <c r="B9" s="74" t="s">
        <v>39</v>
      </c>
      <c r="C9" s="154">
        <v>2456</v>
      </c>
      <c r="D9" s="155">
        <v>2687</v>
      </c>
      <c r="E9" s="155">
        <v>2986</v>
      </c>
      <c r="F9" s="155">
        <v>2897</v>
      </c>
      <c r="G9" s="155">
        <v>3012</v>
      </c>
      <c r="H9" s="15"/>
      <c r="I9" s="15"/>
      <c r="J9" s="15"/>
      <c r="K9" s="15"/>
      <c r="L9" s="15"/>
      <c r="M9" s="15"/>
      <c r="N9" s="14"/>
      <c r="O9" s="110"/>
      <c r="P9" s="47"/>
      <c r="Q9" s="207"/>
      <c r="R9" s="224"/>
      <c r="S9" s="224"/>
      <c r="T9" s="224"/>
      <c r="U9" s="224"/>
      <c r="V9" s="224"/>
      <c r="W9" s="224"/>
      <c r="X9" s="121"/>
      <c r="Y9" s="195"/>
    </row>
    <row r="10" spans="1:25" s="129" customFormat="1">
      <c r="A10" s="60"/>
      <c r="B10" s="144" t="s">
        <v>24</v>
      </c>
      <c r="C10" s="145"/>
      <c r="D10" s="137">
        <f>D9/C9-1</f>
        <v>9.4055374592833862E-2</v>
      </c>
      <c r="E10" s="137">
        <f>E9/D9-1</f>
        <v>0.11127651656122062</v>
      </c>
      <c r="F10" s="137">
        <f>F9/E9-1</f>
        <v>-2.9805760214333565E-2</v>
      </c>
      <c r="G10" s="137">
        <f>G9/F9-1</f>
        <v>3.969623748705553E-2</v>
      </c>
      <c r="H10" s="146"/>
      <c r="I10" s="146"/>
      <c r="J10" s="146"/>
      <c r="K10" s="146"/>
      <c r="L10" s="146"/>
      <c r="M10" s="146"/>
      <c r="N10" s="147"/>
      <c r="O10" s="148"/>
      <c r="P10" s="60"/>
      <c r="Q10" s="207"/>
      <c r="R10" s="224"/>
      <c r="S10" s="224"/>
      <c r="T10" s="224"/>
      <c r="U10" s="224"/>
      <c r="V10" s="224"/>
      <c r="W10" s="224"/>
      <c r="X10" s="185"/>
      <c r="Y10" s="196"/>
    </row>
    <row r="11" spans="1:25" s="26" customFormat="1">
      <c r="A11" s="32"/>
      <c r="B11" s="74" t="s">
        <v>40</v>
      </c>
      <c r="C11" s="16">
        <v>245</v>
      </c>
      <c r="D11" s="15">
        <f>C18</f>
        <v>388</v>
      </c>
      <c r="E11" s="15">
        <f>D18</f>
        <v>566</v>
      </c>
      <c r="F11" s="15">
        <f>E18</f>
        <v>752</v>
      </c>
      <c r="G11" s="15">
        <f>F18</f>
        <v>919</v>
      </c>
      <c r="H11" s="15"/>
      <c r="I11" s="15"/>
      <c r="J11" s="15"/>
      <c r="K11" s="15"/>
      <c r="L11" s="15"/>
      <c r="M11" s="15"/>
      <c r="N11" s="14"/>
      <c r="O11" s="84"/>
      <c r="P11" s="32"/>
      <c r="Q11" s="207"/>
      <c r="R11" s="224"/>
      <c r="S11" s="224"/>
      <c r="T11" s="224"/>
      <c r="U11" s="224"/>
      <c r="V11" s="224"/>
      <c r="W11" s="224"/>
      <c r="X11" s="66"/>
      <c r="Y11" s="193"/>
    </row>
    <row r="12" spans="1:25" s="26" customFormat="1">
      <c r="A12" s="32"/>
      <c r="B12" s="74" t="s">
        <v>4</v>
      </c>
      <c r="C12" s="13"/>
      <c r="D12" s="15"/>
      <c r="E12" s="15"/>
      <c r="F12" s="15"/>
      <c r="G12" s="15"/>
      <c r="H12" s="15"/>
      <c r="I12" s="15"/>
      <c r="J12" s="15"/>
      <c r="K12" s="15"/>
      <c r="L12" s="15"/>
      <c r="M12" s="15"/>
      <c r="N12" s="14"/>
      <c r="O12" s="84"/>
      <c r="P12" s="32"/>
      <c r="Q12" s="207"/>
      <c r="R12" s="224"/>
      <c r="S12" s="224"/>
      <c r="T12" s="224"/>
      <c r="U12" s="224"/>
      <c r="V12" s="224"/>
      <c r="W12" s="224"/>
      <c r="X12" s="66"/>
      <c r="Y12" s="193"/>
    </row>
    <row r="13" spans="1:25" s="21" customFormat="1">
      <c r="A13" s="49"/>
      <c r="B13" s="69" t="s">
        <v>8</v>
      </c>
      <c r="C13" s="12">
        <f>C15-C14</f>
        <v>61</v>
      </c>
      <c r="D13" s="12">
        <f>D15-D14</f>
        <v>122</v>
      </c>
      <c r="E13" s="12">
        <f>E15-E14</f>
        <v>97</v>
      </c>
      <c r="F13" s="12">
        <f>F15-F14</f>
        <v>75</v>
      </c>
      <c r="G13" s="12">
        <f>G15-G14</f>
        <v>121</v>
      </c>
      <c r="H13" s="15"/>
      <c r="I13" s="15"/>
      <c r="J13" s="15"/>
      <c r="K13" s="15"/>
      <c r="L13" s="15"/>
      <c r="M13" s="15"/>
      <c r="N13" s="14"/>
      <c r="O13" s="88"/>
      <c r="P13" s="32"/>
      <c r="Q13" s="207"/>
      <c r="R13" s="224"/>
      <c r="S13" s="224"/>
      <c r="T13" s="224"/>
      <c r="U13" s="224"/>
      <c r="V13" s="224"/>
      <c r="W13" s="224"/>
      <c r="X13" s="66"/>
      <c r="Y13" s="197"/>
    </row>
    <row r="14" spans="1:25" s="23" customFormat="1">
      <c r="A14" s="50"/>
      <c r="B14" s="96" t="s">
        <v>9</v>
      </c>
      <c r="C14" s="16">
        <v>82</v>
      </c>
      <c r="D14" s="11">
        <v>56</v>
      </c>
      <c r="E14" s="11">
        <v>89</v>
      </c>
      <c r="F14" s="11">
        <v>92</v>
      </c>
      <c r="G14" s="11">
        <v>78</v>
      </c>
      <c r="H14" s="10"/>
      <c r="I14" s="10"/>
      <c r="J14" s="10"/>
      <c r="K14" s="10"/>
      <c r="L14" s="10"/>
      <c r="M14" s="10"/>
      <c r="N14" s="9"/>
      <c r="O14" s="89"/>
      <c r="P14" s="95"/>
      <c r="Q14" s="207"/>
      <c r="R14" s="224"/>
      <c r="S14" s="224"/>
      <c r="T14" s="224"/>
      <c r="U14" s="224"/>
      <c r="V14" s="224"/>
      <c r="W14" s="224"/>
      <c r="X14" s="186"/>
      <c r="Y14" s="198"/>
    </row>
    <row r="15" spans="1:25" s="105" customFormat="1">
      <c r="A15" s="99"/>
      <c r="B15" s="100" t="s">
        <v>5</v>
      </c>
      <c r="C15" s="8">
        <v>143</v>
      </c>
      <c r="D15" s="7">
        <v>178</v>
      </c>
      <c r="E15" s="7">
        <v>186</v>
      </c>
      <c r="F15" s="7">
        <v>167</v>
      </c>
      <c r="G15" s="7">
        <v>199</v>
      </c>
      <c r="H15" s="6"/>
      <c r="I15" s="6"/>
      <c r="J15" s="6"/>
      <c r="K15" s="6"/>
      <c r="L15" s="6"/>
      <c r="M15" s="6"/>
      <c r="N15" s="5"/>
      <c r="O15" s="103"/>
      <c r="P15" s="104"/>
      <c r="Q15" s="207"/>
      <c r="R15" s="224"/>
      <c r="S15" s="224"/>
      <c r="T15" s="224"/>
      <c r="U15" s="224"/>
      <c r="V15" s="224"/>
      <c r="W15" s="224"/>
      <c r="X15" s="187"/>
      <c r="Y15" s="199"/>
    </row>
    <row r="16" spans="1:25" s="105" customFormat="1">
      <c r="A16" s="99"/>
      <c r="B16" s="149" t="s">
        <v>24</v>
      </c>
      <c r="C16" s="145"/>
      <c r="D16" s="137">
        <f>D15/C15-1</f>
        <v>0.24475524475524479</v>
      </c>
      <c r="E16" s="137">
        <f>E15/D15-1</f>
        <v>4.4943820224719211E-2</v>
      </c>
      <c r="F16" s="137">
        <f>F15/E15-1</f>
        <v>-0.10215053763440862</v>
      </c>
      <c r="G16" s="137">
        <f>G15/F15-1</f>
        <v>0.19161676646706582</v>
      </c>
      <c r="H16" s="101"/>
      <c r="I16" s="101"/>
      <c r="J16" s="101"/>
      <c r="K16" s="101"/>
      <c r="L16" s="101"/>
      <c r="M16" s="101"/>
      <c r="N16" s="102"/>
      <c r="O16" s="103"/>
      <c r="P16" s="104"/>
      <c r="Q16" s="207"/>
      <c r="R16" s="224"/>
      <c r="S16" s="224"/>
      <c r="T16" s="224"/>
      <c r="U16" s="224"/>
      <c r="V16" s="224"/>
      <c r="W16" s="224"/>
      <c r="X16" s="187"/>
      <c r="Y16" s="199"/>
    </row>
    <row r="17" spans="1:25" s="105" customFormat="1">
      <c r="A17" s="99"/>
      <c r="B17" s="106" t="s">
        <v>10</v>
      </c>
      <c r="C17" s="107">
        <f>C15/C9</f>
        <v>5.8224755700325731E-2</v>
      </c>
      <c r="D17" s="107">
        <f>D15/D9</f>
        <v>6.6244882768887237E-2</v>
      </c>
      <c r="E17" s="107">
        <f>E15/E9</f>
        <v>6.22906898861353E-2</v>
      </c>
      <c r="F17" s="107">
        <f>F15/F9</f>
        <v>5.7645840524680705E-2</v>
      </c>
      <c r="G17" s="107">
        <f>G15/G9</f>
        <v>6.6069057104913675E-2</v>
      </c>
      <c r="H17" s="108"/>
      <c r="I17" s="108"/>
      <c r="J17" s="108"/>
      <c r="K17" s="108"/>
      <c r="L17" s="108"/>
      <c r="M17" s="108"/>
      <c r="N17" s="109"/>
      <c r="O17" s="103"/>
      <c r="P17" s="104"/>
      <c r="Q17" s="207"/>
      <c r="R17" s="224"/>
      <c r="S17" s="224"/>
      <c r="T17" s="224"/>
      <c r="U17" s="224"/>
      <c r="V17" s="224"/>
      <c r="W17" s="224"/>
      <c r="X17" s="187"/>
      <c r="Y17" s="199"/>
    </row>
    <row r="18" spans="1:25" s="23" customFormat="1">
      <c r="A18" s="50"/>
      <c r="B18" s="71" t="s">
        <v>3</v>
      </c>
      <c r="C18" s="12">
        <f>C11+C15</f>
        <v>388</v>
      </c>
      <c r="D18" s="12">
        <f>D11+D15</f>
        <v>566</v>
      </c>
      <c r="E18" s="12">
        <f>E11+E15</f>
        <v>752</v>
      </c>
      <c r="F18" s="12">
        <f>F11+F15</f>
        <v>919</v>
      </c>
      <c r="G18" s="12">
        <f>G11+G15</f>
        <v>1118</v>
      </c>
      <c r="H18" s="15"/>
      <c r="I18" s="15"/>
      <c r="J18" s="15"/>
      <c r="K18" s="15"/>
      <c r="L18" s="15"/>
      <c r="M18" s="15"/>
      <c r="N18" s="14"/>
      <c r="O18" s="89"/>
      <c r="P18" s="95"/>
      <c r="Q18" s="207"/>
      <c r="R18" s="224"/>
      <c r="S18" s="224"/>
      <c r="T18" s="224"/>
      <c r="U18" s="224"/>
      <c r="V18" s="224"/>
      <c r="W18" s="224"/>
      <c r="X18" s="186"/>
      <c r="Y18" s="198"/>
    </row>
    <row r="19" spans="1:25" s="23" customFormat="1">
      <c r="A19" s="50"/>
      <c r="B19" s="97"/>
      <c r="C19" s="4"/>
      <c r="D19" s="15"/>
      <c r="E19" s="15"/>
      <c r="F19" s="15"/>
      <c r="G19" s="15"/>
      <c r="H19" s="15"/>
      <c r="I19" s="15"/>
      <c r="J19" s="15"/>
      <c r="K19" s="15"/>
      <c r="L19" s="15"/>
      <c r="M19" s="15"/>
      <c r="N19" s="14"/>
      <c r="O19" s="89"/>
      <c r="P19" s="95"/>
      <c r="Q19" s="207"/>
      <c r="R19" s="224"/>
      <c r="S19" s="224"/>
      <c r="T19" s="224"/>
      <c r="U19" s="224"/>
      <c r="V19" s="224"/>
      <c r="W19" s="224"/>
      <c r="X19" s="186"/>
      <c r="Y19" s="198"/>
    </row>
    <row r="20" spans="1:25" s="20" customFormat="1">
      <c r="A20" s="59"/>
      <c r="B20" s="114" t="s">
        <v>41</v>
      </c>
      <c r="C20" s="3"/>
      <c r="D20" s="2"/>
      <c r="E20" s="2"/>
      <c r="F20" s="2"/>
      <c r="G20" s="2"/>
      <c r="H20" s="2"/>
      <c r="I20" s="2"/>
      <c r="J20" s="2"/>
      <c r="K20" s="2"/>
      <c r="L20" s="2"/>
      <c r="M20" s="2"/>
      <c r="N20" s="1"/>
      <c r="O20" s="33"/>
      <c r="P20" s="47"/>
      <c r="Q20" s="207"/>
      <c r="R20" s="224"/>
      <c r="S20" s="224"/>
      <c r="T20" s="224"/>
      <c r="U20" s="224"/>
      <c r="V20" s="224"/>
      <c r="W20" s="224"/>
      <c r="X20" s="121"/>
      <c r="Y20" s="195"/>
    </row>
    <row r="21" spans="1:25" s="23" customFormat="1">
      <c r="A21" s="50"/>
      <c r="B21" s="97"/>
      <c r="C21" s="4"/>
      <c r="D21" s="15"/>
      <c r="E21" s="15"/>
      <c r="F21" s="15"/>
      <c r="G21" s="15"/>
      <c r="H21" s="15"/>
      <c r="I21" s="15"/>
      <c r="J21" s="15"/>
      <c r="K21" s="15"/>
      <c r="L21" s="15"/>
      <c r="M21" s="15"/>
      <c r="N21" s="14"/>
      <c r="O21" s="178"/>
      <c r="P21" s="95"/>
      <c r="Q21" s="207"/>
      <c r="R21" s="224"/>
      <c r="S21" s="224"/>
      <c r="T21" s="224"/>
      <c r="U21" s="224"/>
      <c r="V21" s="224"/>
      <c r="W21" s="224"/>
      <c r="X21" s="186"/>
      <c r="Y21" s="198"/>
    </row>
    <row r="22" spans="1:25" s="21" customFormat="1">
      <c r="A22" s="48"/>
      <c r="B22" s="111" t="s">
        <v>23</v>
      </c>
      <c r="C22" s="16">
        <v>35</v>
      </c>
      <c r="D22" s="15">
        <f>C28</f>
        <v>54</v>
      </c>
      <c r="E22" s="15">
        <f>D28</f>
        <v>74</v>
      </c>
      <c r="F22" s="15">
        <f>E28</f>
        <v>95</v>
      </c>
      <c r="G22" s="15">
        <f>F28</f>
        <v>119</v>
      </c>
      <c r="H22" s="15"/>
      <c r="I22" s="15"/>
      <c r="J22" s="15"/>
      <c r="K22" s="15"/>
      <c r="L22" s="15"/>
      <c r="M22" s="15"/>
      <c r="N22" s="14"/>
      <c r="O22" s="179"/>
      <c r="P22" s="32"/>
      <c r="Q22" s="207"/>
      <c r="R22" s="224"/>
      <c r="S22" s="224"/>
      <c r="T22" s="224"/>
      <c r="U22" s="224"/>
      <c r="V22" s="224"/>
      <c r="W22" s="224"/>
      <c r="X22" s="66"/>
      <c r="Y22" s="197"/>
    </row>
    <row r="23" spans="1:25" s="27" customFormat="1">
      <c r="A23" s="51"/>
      <c r="B23" s="69" t="s">
        <v>7</v>
      </c>
      <c r="C23" s="16">
        <v>20</v>
      </c>
      <c r="D23" s="11">
        <v>22</v>
      </c>
      <c r="E23" s="11">
        <v>24</v>
      </c>
      <c r="F23" s="11">
        <v>26</v>
      </c>
      <c r="G23" s="11">
        <v>23</v>
      </c>
      <c r="H23" s="15"/>
      <c r="I23" s="15"/>
      <c r="J23" s="15"/>
      <c r="K23" s="15"/>
      <c r="L23" s="15"/>
      <c r="M23" s="15"/>
      <c r="N23" s="14"/>
      <c r="O23" s="180"/>
      <c r="P23" s="58"/>
      <c r="Q23" s="207"/>
      <c r="R23" s="224"/>
      <c r="S23" s="224"/>
      <c r="T23" s="224"/>
      <c r="U23" s="224"/>
      <c r="V23" s="224"/>
      <c r="W23" s="224"/>
      <c r="X23" s="98"/>
      <c r="Y23" s="200"/>
    </row>
    <row r="24" spans="1:25" s="105" customFormat="1">
      <c r="A24" s="128"/>
      <c r="B24" s="120" t="s">
        <v>42</v>
      </c>
      <c r="C24" s="122"/>
      <c r="D24" s="123">
        <f>D23/C15</f>
        <v>0.15384615384615385</v>
      </c>
      <c r="E24" s="123">
        <f>E23/D15</f>
        <v>0.1348314606741573</v>
      </c>
      <c r="F24" s="123">
        <f>F23/E15</f>
        <v>0.13978494623655913</v>
      </c>
      <c r="G24" s="123">
        <f>G23/F15</f>
        <v>0.1377245508982036</v>
      </c>
      <c r="H24" s="123"/>
      <c r="I24" s="123"/>
      <c r="J24" s="123"/>
      <c r="K24" s="123"/>
      <c r="L24" s="123"/>
      <c r="M24" s="123"/>
      <c r="N24" s="124"/>
      <c r="O24" s="181"/>
      <c r="P24" s="104"/>
      <c r="Q24" s="207"/>
      <c r="R24" s="224"/>
      <c r="S24" s="224"/>
      <c r="T24" s="224"/>
      <c r="U24" s="224"/>
      <c r="V24" s="224"/>
      <c r="W24" s="224"/>
      <c r="X24" s="187"/>
      <c r="Y24" s="199"/>
    </row>
    <row r="25" spans="1:25">
      <c r="A25" s="48"/>
      <c r="B25" s="69" t="s">
        <v>13</v>
      </c>
      <c r="C25" s="154">
        <v>-1</v>
      </c>
      <c r="D25" s="155">
        <v>-2</v>
      </c>
      <c r="E25" s="155">
        <v>-3</v>
      </c>
      <c r="F25" s="155">
        <v>-2</v>
      </c>
      <c r="G25" s="155">
        <v>-3</v>
      </c>
      <c r="H25" s="64"/>
      <c r="I25" s="64"/>
      <c r="J25" s="64"/>
      <c r="K25" s="64"/>
      <c r="L25" s="64"/>
      <c r="M25" s="64"/>
      <c r="N25" s="37"/>
      <c r="O25" s="180"/>
      <c r="Q25" s="207"/>
      <c r="R25" s="224"/>
      <c r="S25" s="224"/>
      <c r="T25" s="224"/>
      <c r="U25" s="224"/>
      <c r="V25" s="224"/>
      <c r="W25" s="224"/>
      <c r="X25" s="66"/>
    </row>
    <row r="26" spans="1:25" s="20" customFormat="1">
      <c r="A26" s="52"/>
      <c r="B26" s="72" t="s">
        <v>14</v>
      </c>
      <c r="C26" s="107">
        <f>-C25/C22</f>
        <v>2.8571428571428571E-2</v>
      </c>
      <c r="D26" s="107">
        <f>-D25/D22</f>
        <v>3.7037037037037035E-2</v>
      </c>
      <c r="E26" s="107">
        <f>-E25/E22</f>
        <v>4.0540540540540543E-2</v>
      </c>
      <c r="F26" s="107">
        <f>-F25/F22</f>
        <v>2.1052631578947368E-2</v>
      </c>
      <c r="G26" s="107">
        <f>-G25/G22</f>
        <v>2.5210084033613446E-2</v>
      </c>
      <c r="H26" s="40"/>
      <c r="I26" s="40"/>
      <c r="J26" s="40"/>
      <c r="K26" s="40"/>
      <c r="L26" s="40"/>
      <c r="M26" s="40"/>
      <c r="N26" s="41"/>
      <c r="O26" s="160"/>
      <c r="P26" s="47"/>
      <c r="Q26" s="207"/>
      <c r="R26" s="224"/>
      <c r="S26" s="224"/>
      <c r="T26" s="224"/>
      <c r="U26" s="224"/>
      <c r="V26" s="224"/>
      <c r="W26" s="224"/>
      <c r="X26" s="121"/>
      <c r="Y26" s="195"/>
    </row>
    <row r="27" spans="1:25" s="20" customFormat="1" ht="13" thickBot="1">
      <c r="A27" s="52"/>
      <c r="B27" s="70" t="s">
        <v>22</v>
      </c>
      <c r="C27" s="142">
        <f>C23+C25</f>
        <v>19</v>
      </c>
      <c r="D27" s="142">
        <f>D23+D25</f>
        <v>20</v>
      </c>
      <c r="E27" s="142">
        <f>E23+E25</f>
        <v>21</v>
      </c>
      <c r="F27" s="142">
        <f>F23+F25</f>
        <v>24</v>
      </c>
      <c r="G27" s="142">
        <f>G23+G25</f>
        <v>20</v>
      </c>
      <c r="H27" s="40"/>
      <c r="I27" s="40"/>
      <c r="J27" s="40"/>
      <c r="K27" s="40"/>
      <c r="L27" s="40"/>
      <c r="M27" s="40"/>
      <c r="N27" s="41"/>
      <c r="O27" s="160"/>
      <c r="P27" s="47"/>
      <c r="Q27" s="207"/>
      <c r="R27" s="224"/>
      <c r="S27" s="224"/>
      <c r="T27" s="224"/>
      <c r="U27" s="224"/>
      <c r="V27" s="224"/>
      <c r="W27" s="224"/>
      <c r="X27" s="121"/>
      <c r="Y27" s="195"/>
    </row>
    <row r="28" spans="1:25" s="20" customFormat="1">
      <c r="A28" s="52"/>
      <c r="B28" s="118" t="s">
        <v>6</v>
      </c>
      <c r="C28" s="119">
        <f>C22+C27</f>
        <v>54</v>
      </c>
      <c r="D28" s="119">
        <f>D22+D27</f>
        <v>74</v>
      </c>
      <c r="E28" s="119">
        <f>E22+E27</f>
        <v>95</v>
      </c>
      <c r="F28" s="119">
        <f>F22+F27</f>
        <v>119</v>
      </c>
      <c r="G28" s="119">
        <f>G22+G27</f>
        <v>139</v>
      </c>
      <c r="H28" s="40"/>
      <c r="I28" s="40"/>
      <c r="J28" s="40"/>
      <c r="K28" s="40"/>
      <c r="L28" s="40"/>
      <c r="M28" s="40"/>
      <c r="N28" s="41"/>
      <c r="O28" s="160"/>
      <c r="P28" s="47"/>
      <c r="Q28" s="207"/>
      <c r="R28" s="224"/>
      <c r="S28" s="224"/>
      <c r="T28" s="224"/>
      <c r="U28" s="224"/>
      <c r="V28" s="224"/>
      <c r="W28" s="224"/>
      <c r="X28" s="121"/>
      <c r="Y28" s="195"/>
    </row>
    <row r="29" spans="1:25" s="20" customFormat="1">
      <c r="A29" s="52"/>
      <c r="B29" s="149" t="s">
        <v>24</v>
      </c>
      <c r="C29" s="145"/>
      <c r="D29" s="137">
        <f>D28/C28-1</f>
        <v>0.37037037037037046</v>
      </c>
      <c r="E29" s="137">
        <f>E28/D28-1</f>
        <v>0.28378378378378377</v>
      </c>
      <c r="F29" s="137">
        <f>F28/E28-1</f>
        <v>0.25263157894736832</v>
      </c>
      <c r="G29" s="137">
        <f>G28/F28-1</f>
        <v>0.16806722689075637</v>
      </c>
      <c r="H29" s="150"/>
      <c r="I29" s="150"/>
      <c r="J29" s="150"/>
      <c r="K29" s="150"/>
      <c r="L29" s="150"/>
      <c r="M29" s="150"/>
      <c r="N29" s="151"/>
      <c r="O29" s="160"/>
      <c r="P29" s="47"/>
      <c r="Q29" s="207"/>
      <c r="R29" s="224"/>
      <c r="S29" s="224"/>
      <c r="T29" s="224"/>
      <c r="U29" s="224"/>
      <c r="V29" s="224"/>
      <c r="W29" s="224"/>
      <c r="X29" s="121"/>
      <c r="Y29" s="195"/>
    </row>
    <row r="30" spans="1:25" s="20" customFormat="1">
      <c r="A30" s="49"/>
      <c r="B30" s="69"/>
      <c r="C30" s="55"/>
      <c r="D30" s="64"/>
      <c r="E30" s="64"/>
      <c r="F30" s="64"/>
      <c r="G30" s="64"/>
      <c r="H30" s="64"/>
      <c r="I30" s="64"/>
      <c r="J30" s="64"/>
      <c r="K30" s="64"/>
      <c r="L30" s="64"/>
      <c r="M30" s="64"/>
      <c r="N30" s="37"/>
      <c r="O30" s="179"/>
      <c r="P30" s="47"/>
      <c r="Q30" s="207"/>
      <c r="R30" s="224"/>
      <c r="S30" s="224"/>
      <c r="T30" s="224"/>
      <c r="U30" s="224"/>
      <c r="V30" s="224"/>
      <c r="W30" s="224"/>
      <c r="X30" s="121"/>
      <c r="Y30" s="195"/>
    </row>
    <row r="31" spans="1:25" s="20" customFormat="1">
      <c r="A31" s="59"/>
      <c r="B31" s="114" t="s">
        <v>15</v>
      </c>
      <c r="C31" s="115"/>
      <c r="D31" s="116"/>
      <c r="E31" s="116"/>
      <c r="F31" s="116"/>
      <c r="G31" s="116"/>
      <c r="H31" s="116"/>
      <c r="I31" s="116"/>
      <c r="J31" s="116"/>
      <c r="K31" s="116"/>
      <c r="L31" s="116"/>
      <c r="M31" s="116"/>
      <c r="N31" s="117"/>
      <c r="O31" s="33"/>
      <c r="P31" s="47"/>
      <c r="Q31" s="207"/>
      <c r="R31" s="224"/>
      <c r="S31" s="224"/>
      <c r="T31" s="224"/>
      <c r="U31" s="224"/>
      <c r="V31" s="224"/>
      <c r="W31" s="224"/>
      <c r="X31" s="121"/>
      <c r="Y31" s="195"/>
    </row>
    <row r="32" spans="1:25">
      <c r="A32" s="32"/>
      <c r="B32" s="74"/>
      <c r="C32" s="98"/>
      <c r="D32" s="112"/>
      <c r="E32" s="112"/>
      <c r="F32" s="112"/>
      <c r="G32" s="112"/>
      <c r="H32" s="112"/>
      <c r="I32" s="112"/>
      <c r="J32" s="112"/>
      <c r="K32" s="112"/>
      <c r="L32" s="112"/>
      <c r="M32" s="112"/>
      <c r="N32" s="113"/>
      <c r="O32" s="84"/>
      <c r="Q32" s="207"/>
      <c r="R32" s="224"/>
      <c r="S32" s="224"/>
      <c r="T32" s="224"/>
      <c r="U32" s="224"/>
      <c r="V32" s="224"/>
      <c r="W32" s="224"/>
      <c r="X32" s="66"/>
    </row>
    <row r="33" spans="1:25">
      <c r="A33" s="54"/>
      <c r="B33" s="130" t="s">
        <v>16</v>
      </c>
      <c r="C33" s="156">
        <v>3000</v>
      </c>
      <c r="D33" s="43">
        <f>C41</f>
        <v>5127</v>
      </c>
      <c r="E33" s="43">
        <f>D41</f>
        <v>7499</v>
      </c>
      <c r="F33" s="43">
        <f>E41</f>
        <v>9905</v>
      </c>
      <c r="G33" s="43">
        <f>F41</f>
        <v>13067</v>
      </c>
      <c r="H33" s="42"/>
      <c r="I33" s="42"/>
      <c r="J33" s="42"/>
      <c r="K33" s="42"/>
      <c r="L33" s="42"/>
      <c r="M33" s="42"/>
      <c r="N33" s="36"/>
      <c r="O33" s="88"/>
      <c r="Q33" s="207"/>
      <c r="R33" s="224"/>
      <c r="S33" s="224"/>
      <c r="T33" s="224"/>
      <c r="U33" s="224"/>
      <c r="V33" s="224"/>
      <c r="W33" s="224"/>
      <c r="X33" s="66"/>
    </row>
    <row r="34" spans="1:25" s="24" customFormat="1">
      <c r="A34" s="56"/>
      <c r="B34" s="125" t="s">
        <v>17</v>
      </c>
      <c r="C34" s="38"/>
      <c r="D34" s="43"/>
      <c r="E34" s="43"/>
      <c r="F34" s="43"/>
      <c r="G34" s="43"/>
      <c r="H34" s="43"/>
      <c r="I34" s="43"/>
      <c r="J34" s="43"/>
      <c r="K34" s="43"/>
      <c r="L34" s="43"/>
      <c r="M34" s="43"/>
      <c r="N34" s="39"/>
      <c r="O34" s="91"/>
      <c r="P34" s="56"/>
      <c r="Q34" s="207"/>
      <c r="R34" s="224"/>
      <c r="S34" s="224"/>
      <c r="T34" s="224"/>
      <c r="U34" s="224"/>
      <c r="V34" s="224"/>
      <c r="W34" s="224"/>
      <c r="X34" s="188"/>
      <c r="Y34" s="201"/>
    </row>
    <row r="35" spans="1:25" s="24" customFormat="1">
      <c r="A35" s="56"/>
      <c r="B35" s="126" t="s">
        <v>19</v>
      </c>
      <c r="C35" s="157">
        <v>1980</v>
      </c>
      <c r="D35" s="158">
        <v>2209</v>
      </c>
      <c r="E35" s="158">
        <v>2450</v>
      </c>
      <c r="F35" s="158">
        <v>2889</v>
      </c>
      <c r="G35" s="158">
        <v>2560</v>
      </c>
      <c r="H35" s="43"/>
      <c r="I35" s="43"/>
      <c r="J35" s="43"/>
      <c r="K35" s="43"/>
      <c r="L35" s="43"/>
      <c r="M35" s="43"/>
      <c r="N35" s="39"/>
      <c r="O35" s="91"/>
      <c r="P35" s="56"/>
      <c r="Q35" s="207"/>
      <c r="R35" s="224"/>
      <c r="S35" s="224"/>
      <c r="T35" s="224"/>
      <c r="U35" s="224"/>
      <c r="V35" s="224"/>
      <c r="W35" s="224"/>
      <c r="X35" s="188"/>
      <c r="Y35" s="201"/>
    </row>
    <row r="36" spans="1:25" s="24" customFormat="1">
      <c r="A36" s="56"/>
      <c r="B36" s="126" t="s">
        <v>43</v>
      </c>
      <c r="C36" s="157">
        <v>245</v>
      </c>
      <c r="D36" s="158">
        <v>343</v>
      </c>
      <c r="E36" s="158">
        <v>230</v>
      </c>
      <c r="F36" s="158">
        <v>459</v>
      </c>
      <c r="G36" s="158">
        <v>389</v>
      </c>
      <c r="H36" s="43"/>
      <c r="I36" s="43"/>
      <c r="J36" s="43"/>
      <c r="K36" s="43"/>
      <c r="L36" s="43"/>
      <c r="M36" s="43"/>
      <c r="N36" s="39"/>
      <c r="O36" s="91"/>
      <c r="P36" s="56"/>
      <c r="Q36" s="207"/>
      <c r="R36" s="224"/>
      <c r="S36" s="224"/>
      <c r="T36" s="224"/>
      <c r="U36" s="224"/>
      <c r="V36" s="224"/>
      <c r="W36" s="224"/>
      <c r="X36" s="188"/>
      <c r="Y36" s="201"/>
    </row>
    <row r="37" spans="1:25" s="24" customFormat="1">
      <c r="A37" s="56"/>
      <c r="B37" s="127" t="s">
        <v>18</v>
      </c>
      <c r="C37" s="38">
        <f>C35+C36</f>
        <v>2225</v>
      </c>
      <c r="D37" s="38">
        <f>D35+D36</f>
        <v>2552</v>
      </c>
      <c r="E37" s="38">
        <f>E35+E36</f>
        <v>2680</v>
      </c>
      <c r="F37" s="38">
        <f>F35+F36</f>
        <v>3348</v>
      </c>
      <c r="G37" s="38">
        <f>G35+G36</f>
        <v>2949</v>
      </c>
      <c r="H37" s="43"/>
      <c r="I37" s="43"/>
      <c r="J37" s="43"/>
      <c r="K37" s="43"/>
      <c r="L37" s="43"/>
      <c r="M37" s="43"/>
      <c r="N37" s="39"/>
      <c r="O37" s="91"/>
      <c r="P37" s="56"/>
      <c r="Q37" s="207"/>
      <c r="R37" s="224"/>
      <c r="S37" s="224"/>
      <c r="T37" s="224"/>
      <c r="U37" s="224"/>
      <c r="V37" s="224"/>
      <c r="W37" s="224"/>
      <c r="X37" s="188"/>
      <c r="Y37" s="201"/>
    </row>
    <row r="38" spans="1:25" s="24" customFormat="1">
      <c r="A38" s="56"/>
      <c r="B38" s="125" t="s">
        <v>44</v>
      </c>
      <c r="C38" s="157">
        <v>-98</v>
      </c>
      <c r="D38" s="158">
        <v>-180</v>
      </c>
      <c r="E38" s="158">
        <v>-274</v>
      </c>
      <c r="F38" s="158">
        <v>-186</v>
      </c>
      <c r="G38" s="158">
        <v>-256</v>
      </c>
      <c r="H38" s="43"/>
      <c r="I38" s="43"/>
      <c r="J38" s="43"/>
      <c r="K38" s="43"/>
      <c r="L38" s="43"/>
      <c r="M38" s="43"/>
      <c r="N38" s="39"/>
      <c r="O38" s="91"/>
      <c r="P38" s="56"/>
      <c r="Q38" s="207"/>
      <c r="R38" s="224"/>
      <c r="S38" s="224"/>
      <c r="T38" s="224"/>
      <c r="U38" s="224"/>
      <c r="V38" s="224"/>
      <c r="W38" s="224"/>
      <c r="X38" s="188"/>
      <c r="Y38" s="201"/>
    </row>
    <row r="39" spans="1:25" s="133" customFormat="1">
      <c r="A39" s="131"/>
      <c r="B39" s="132" t="s">
        <v>45</v>
      </c>
      <c r="C39" s="107">
        <f>-C38/C33</f>
        <v>3.2666666666666663E-2</v>
      </c>
      <c r="D39" s="107">
        <f>-D38/D33</f>
        <v>3.5108250438853128E-2</v>
      </c>
      <c r="E39" s="107">
        <f>-E38/E33</f>
        <v>3.6538205094012538E-2</v>
      </c>
      <c r="F39" s="107">
        <f>-F38/F33</f>
        <v>1.8778394750126198E-2</v>
      </c>
      <c r="G39" s="107">
        <f>-G38/G33</f>
        <v>1.9591336955689907E-2</v>
      </c>
      <c r="H39" s="45"/>
      <c r="I39" s="45"/>
      <c r="J39" s="45"/>
      <c r="K39" s="45"/>
      <c r="L39" s="45"/>
      <c r="M39" s="45"/>
      <c r="N39" s="46"/>
      <c r="O39" s="85"/>
      <c r="P39" s="131"/>
      <c r="Q39" s="207"/>
      <c r="R39" s="224"/>
      <c r="S39" s="224"/>
      <c r="T39" s="224"/>
      <c r="U39" s="224"/>
      <c r="V39" s="224"/>
      <c r="W39" s="224"/>
      <c r="X39" s="189"/>
      <c r="Y39" s="202"/>
    </row>
    <row r="40" spans="1:25" s="133" customFormat="1">
      <c r="A40" s="131"/>
      <c r="B40" s="132" t="s">
        <v>20</v>
      </c>
      <c r="C40" s="57">
        <f>C37+C38</f>
        <v>2127</v>
      </c>
      <c r="D40" s="57">
        <f>D37+D38</f>
        <v>2372</v>
      </c>
      <c r="E40" s="57">
        <f>E37+E38</f>
        <v>2406</v>
      </c>
      <c r="F40" s="57">
        <f>F37+F38</f>
        <v>3162</v>
      </c>
      <c r="G40" s="57">
        <f>G37+G38</f>
        <v>2693</v>
      </c>
      <c r="H40" s="45"/>
      <c r="I40" s="45"/>
      <c r="J40" s="45"/>
      <c r="K40" s="45"/>
      <c r="L40" s="45"/>
      <c r="M40" s="45"/>
      <c r="N40" s="46"/>
      <c r="O40" s="85"/>
      <c r="P40" s="131"/>
      <c r="Q40" s="207"/>
      <c r="R40" s="224"/>
      <c r="S40" s="224"/>
      <c r="T40" s="224"/>
      <c r="U40" s="224"/>
      <c r="V40" s="224"/>
      <c r="W40" s="224"/>
      <c r="X40" s="189"/>
      <c r="Y40" s="202"/>
    </row>
    <row r="41" spans="1:25" s="133" customFormat="1">
      <c r="A41" s="131"/>
      <c r="B41" s="132" t="s">
        <v>21</v>
      </c>
      <c r="C41" s="57">
        <f>C33+C40</f>
        <v>5127</v>
      </c>
      <c r="D41" s="57">
        <f>D33+D40</f>
        <v>7499</v>
      </c>
      <c r="E41" s="57">
        <f>E33+E40</f>
        <v>9905</v>
      </c>
      <c r="F41" s="57">
        <f>F33+F40</f>
        <v>13067</v>
      </c>
      <c r="G41" s="57">
        <f>G33+G40</f>
        <v>15760</v>
      </c>
      <c r="H41" s="45"/>
      <c r="I41" s="45"/>
      <c r="J41" s="45"/>
      <c r="K41" s="45"/>
      <c r="L41" s="45"/>
      <c r="M41" s="45"/>
      <c r="N41" s="46"/>
      <c r="O41" s="85"/>
      <c r="P41" s="131"/>
      <c r="Q41" s="207"/>
      <c r="R41" s="224"/>
      <c r="S41" s="224"/>
      <c r="T41" s="224"/>
      <c r="U41" s="224"/>
      <c r="V41" s="224"/>
      <c r="W41" s="224"/>
      <c r="X41" s="189"/>
      <c r="Y41" s="202"/>
    </row>
    <row r="42" spans="1:25" s="141" customFormat="1">
      <c r="A42" s="134"/>
      <c r="B42" s="135" t="s">
        <v>24</v>
      </c>
      <c r="C42" s="136"/>
      <c r="D42" s="137">
        <f>D41/C41-1</f>
        <v>0.46264872244977573</v>
      </c>
      <c r="E42" s="137">
        <f>E41/D41-1</f>
        <v>0.32084277903720504</v>
      </c>
      <c r="F42" s="137">
        <f>F41/E41-1</f>
        <v>0.31923271075214532</v>
      </c>
      <c r="G42" s="137">
        <f>G41/F41-1</f>
        <v>0.20609168133465983</v>
      </c>
      <c r="H42" s="138"/>
      <c r="I42" s="138"/>
      <c r="J42" s="138"/>
      <c r="K42" s="138"/>
      <c r="L42" s="138"/>
      <c r="M42" s="138"/>
      <c r="N42" s="139"/>
      <c r="O42" s="140"/>
      <c r="P42" s="134"/>
      <c r="Q42" s="207"/>
      <c r="R42" s="224"/>
      <c r="S42" s="224"/>
      <c r="T42" s="224"/>
      <c r="U42" s="224"/>
      <c r="V42" s="224"/>
      <c r="W42" s="224"/>
      <c r="X42" s="190"/>
      <c r="Y42" s="203"/>
    </row>
    <row r="43" spans="1:25" s="141" customFormat="1">
      <c r="A43" s="134"/>
      <c r="B43" s="135"/>
      <c r="C43" s="136"/>
      <c r="D43" s="137"/>
      <c r="E43" s="137"/>
      <c r="F43" s="137"/>
      <c r="G43" s="137"/>
      <c r="H43" s="138"/>
      <c r="I43" s="138"/>
      <c r="J43" s="138"/>
      <c r="K43" s="138"/>
      <c r="L43" s="138"/>
      <c r="M43" s="138"/>
      <c r="N43" s="139"/>
      <c r="O43" s="140"/>
      <c r="P43" s="134"/>
      <c r="Q43" s="207"/>
      <c r="R43" s="224"/>
      <c r="S43" s="224"/>
      <c r="T43" s="224"/>
      <c r="U43" s="224"/>
      <c r="V43" s="224"/>
      <c r="W43" s="224"/>
      <c r="X43" s="190"/>
      <c r="Y43" s="203"/>
    </row>
    <row r="44" spans="1:25" s="153" customFormat="1">
      <c r="A44" s="152"/>
      <c r="B44" s="125" t="s">
        <v>47</v>
      </c>
      <c r="C44" s="67">
        <f>C41/C28</f>
        <v>94.944444444444443</v>
      </c>
      <c r="D44" s="67">
        <f>D41/D28</f>
        <v>101.33783783783784</v>
      </c>
      <c r="E44" s="67">
        <f>E41/E28</f>
        <v>104.26315789473684</v>
      </c>
      <c r="F44" s="67">
        <f>F41/F28</f>
        <v>109.80672268907563</v>
      </c>
      <c r="G44" s="67">
        <f>G41/G28</f>
        <v>113.38129496402878</v>
      </c>
      <c r="H44" s="44"/>
      <c r="I44" s="44"/>
      <c r="J44" s="44"/>
      <c r="K44" s="44"/>
      <c r="L44" s="44"/>
      <c r="M44" s="44"/>
      <c r="N44" s="76"/>
      <c r="O44" s="90"/>
      <c r="P44" s="152"/>
      <c r="Q44" s="207"/>
      <c r="R44" s="224"/>
      <c r="S44" s="224"/>
      <c r="T44" s="224"/>
      <c r="U44" s="224"/>
      <c r="V44" s="224"/>
      <c r="W44" s="224"/>
      <c r="X44" s="191"/>
      <c r="Y44" s="204"/>
    </row>
    <row r="45" spans="1:25" s="153" customFormat="1">
      <c r="A45" s="152"/>
      <c r="B45" s="125" t="s">
        <v>48</v>
      </c>
      <c r="C45" s="67">
        <f>C35/C23</f>
        <v>99</v>
      </c>
      <c r="D45" s="67">
        <f>D35/D23</f>
        <v>100.40909090909091</v>
      </c>
      <c r="E45" s="67">
        <f>E35/E23</f>
        <v>102.08333333333333</v>
      </c>
      <c r="F45" s="67">
        <f>F35/F23</f>
        <v>111.11538461538461</v>
      </c>
      <c r="G45" s="67">
        <f>G35/G23</f>
        <v>111.30434782608695</v>
      </c>
      <c r="H45" s="44"/>
      <c r="I45" s="44"/>
      <c r="J45" s="44"/>
      <c r="K45" s="44"/>
      <c r="L45" s="44"/>
      <c r="M45" s="44"/>
      <c r="N45" s="76"/>
      <c r="O45" s="90"/>
      <c r="P45" s="152"/>
      <c r="Q45" s="207"/>
      <c r="R45" s="224"/>
      <c r="S45" s="224"/>
      <c r="T45" s="224"/>
      <c r="U45" s="224"/>
      <c r="V45" s="224"/>
      <c r="W45" s="224"/>
      <c r="X45" s="191"/>
      <c r="Y45" s="204"/>
    </row>
    <row r="46" spans="1:25">
      <c r="A46" s="32"/>
      <c r="B46" s="68"/>
      <c r="C46" s="66"/>
      <c r="D46" s="34"/>
      <c r="E46" s="34"/>
      <c r="F46" s="34"/>
      <c r="G46" s="34"/>
      <c r="H46" s="34"/>
      <c r="I46" s="34"/>
      <c r="J46" s="34"/>
      <c r="K46" s="34"/>
      <c r="L46" s="34"/>
      <c r="M46" s="34"/>
      <c r="N46" s="35"/>
      <c r="O46" s="84"/>
      <c r="Q46" s="207"/>
      <c r="R46" s="224"/>
      <c r="S46" s="224"/>
      <c r="T46" s="224"/>
      <c r="U46" s="224"/>
      <c r="V46" s="224"/>
      <c r="W46" s="224"/>
      <c r="X46" s="66"/>
    </row>
    <row r="47" spans="1:25">
      <c r="A47" s="59"/>
      <c r="B47" s="73" t="s">
        <v>27</v>
      </c>
      <c r="C47" s="28"/>
      <c r="D47" s="29"/>
      <c r="E47" s="29"/>
      <c r="F47" s="29"/>
      <c r="G47" s="29"/>
      <c r="H47" s="29"/>
      <c r="I47" s="29"/>
      <c r="J47" s="29"/>
      <c r="K47" s="29"/>
      <c r="L47" s="29"/>
      <c r="M47" s="29"/>
      <c r="N47" s="30"/>
      <c r="O47" s="33"/>
      <c r="Q47" s="207"/>
      <c r="R47" s="224"/>
      <c r="S47" s="224"/>
      <c r="T47" s="224"/>
      <c r="U47" s="224"/>
      <c r="V47" s="224"/>
      <c r="W47" s="224"/>
      <c r="X47" s="66"/>
    </row>
    <row r="48" spans="1:25">
      <c r="A48" s="32"/>
      <c r="B48" s="68"/>
      <c r="C48" s="66"/>
      <c r="D48" s="34"/>
      <c r="E48" s="34"/>
      <c r="F48" s="34"/>
      <c r="G48" s="34"/>
      <c r="H48" s="34"/>
      <c r="I48" s="34"/>
      <c r="J48" s="34"/>
      <c r="K48" s="34"/>
      <c r="L48" s="34"/>
      <c r="M48" s="34"/>
      <c r="N48" s="35"/>
      <c r="O48" s="84"/>
      <c r="Q48" s="207"/>
      <c r="R48" s="224"/>
      <c r="S48" s="224"/>
      <c r="T48" s="224"/>
      <c r="U48" s="224"/>
      <c r="V48" s="224"/>
      <c r="W48" s="224"/>
      <c r="X48" s="66"/>
    </row>
    <row r="49" spans="1:25">
      <c r="A49" s="61"/>
      <c r="B49" s="74" t="s">
        <v>25</v>
      </c>
      <c r="C49" s="157">
        <v>4587</v>
      </c>
      <c r="D49" s="157">
        <v>5012</v>
      </c>
      <c r="E49" s="157">
        <v>4862</v>
      </c>
      <c r="F49" s="157">
        <v>5111</v>
      </c>
      <c r="G49" s="157">
        <v>5320</v>
      </c>
      <c r="H49" s="64"/>
      <c r="I49" s="64"/>
      <c r="J49" s="64"/>
      <c r="K49" s="64"/>
      <c r="L49" s="64"/>
      <c r="M49" s="64"/>
      <c r="N49" s="37"/>
      <c r="O49" s="92"/>
      <c r="Q49" s="207"/>
      <c r="R49" s="224"/>
      <c r="S49" s="224"/>
      <c r="T49" s="224"/>
      <c r="U49" s="224"/>
      <c r="V49" s="224"/>
      <c r="W49" s="224"/>
      <c r="X49" s="66"/>
    </row>
    <row r="50" spans="1:25" s="26" customFormat="1">
      <c r="A50" s="61"/>
      <c r="B50" s="69" t="s">
        <v>29</v>
      </c>
      <c r="C50" s="67">
        <f>C49/C15</f>
        <v>32.07692307692308</v>
      </c>
      <c r="D50" s="67">
        <f>D49/D15</f>
        <v>28.157303370786519</v>
      </c>
      <c r="E50" s="67">
        <f>E49/E15</f>
        <v>26.13978494623656</v>
      </c>
      <c r="F50" s="67">
        <f>F49/F15</f>
        <v>30.604790419161677</v>
      </c>
      <c r="G50" s="67">
        <f>G49/G15</f>
        <v>26.733668341708544</v>
      </c>
      <c r="H50" s="44"/>
      <c r="I50" s="44"/>
      <c r="J50" s="44"/>
      <c r="K50" s="44"/>
      <c r="L50" s="44"/>
      <c r="M50" s="44"/>
      <c r="N50" s="76"/>
      <c r="O50" s="92"/>
      <c r="P50" s="32"/>
      <c r="Q50" s="207"/>
      <c r="R50" s="224"/>
      <c r="S50" s="224"/>
      <c r="T50" s="224"/>
      <c r="U50" s="224"/>
      <c r="V50" s="224"/>
      <c r="W50" s="224"/>
      <c r="X50" s="66"/>
      <c r="Y50" s="193"/>
    </row>
    <row r="51" spans="1:25" s="26" customFormat="1">
      <c r="A51" s="61"/>
      <c r="B51" s="69" t="s">
        <v>46</v>
      </c>
      <c r="C51" s="67">
        <f>C49/C14</f>
        <v>55.939024390243901</v>
      </c>
      <c r="D51" s="67">
        <f>D49/D14</f>
        <v>89.5</v>
      </c>
      <c r="E51" s="67">
        <f>E49/E14</f>
        <v>54.629213483146067</v>
      </c>
      <c r="F51" s="67">
        <f>F49/F14</f>
        <v>55.554347826086953</v>
      </c>
      <c r="G51" s="67">
        <f>G49/G14</f>
        <v>68.205128205128204</v>
      </c>
      <c r="H51" s="44"/>
      <c r="I51" s="44"/>
      <c r="J51" s="44"/>
      <c r="K51" s="44"/>
      <c r="L51" s="44"/>
      <c r="M51" s="44"/>
      <c r="N51" s="76"/>
      <c r="O51" s="92"/>
      <c r="P51" s="32"/>
      <c r="Q51" s="207"/>
      <c r="R51" s="224"/>
      <c r="S51" s="224"/>
      <c r="T51" s="224"/>
      <c r="U51" s="224"/>
      <c r="V51" s="224"/>
      <c r="W51" s="224"/>
      <c r="X51" s="66"/>
      <c r="Y51" s="193"/>
    </row>
    <row r="52" spans="1:25" s="26" customFormat="1">
      <c r="A52" s="61"/>
      <c r="B52" s="74" t="s">
        <v>26</v>
      </c>
      <c r="C52" s="157">
        <v>3000</v>
      </c>
      <c r="D52" s="157">
        <v>3000</v>
      </c>
      <c r="E52" s="157">
        <v>3000</v>
      </c>
      <c r="F52" s="157">
        <v>3000</v>
      </c>
      <c r="G52" s="157">
        <v>3000</v>
      </c>
      <c r="H52" s="174"/>
      <c r="I52" s="174"/>
      <c r="J52" s="174"/>
      <c r="K52" s="174"/>
      <c r="L52" s="174"/>
      <c r="M52" s="174"/>
      <c r="N52" s="175"/>
      <c r="O52" s="92"/>
      <c r="P52" s="32"/>
      <c r="Q52" s="207"/>
      <c r="R52" s="224"/>
      <c r="S52" s="224"/>
      <c r="T52" s="224"/>
      <c r="U52" s="224"/>
      <c r="V52" s="224"/>
      <c r="W52" s="224"/>
      <c r="X52" s="66"/>
      <c r="Y52" s="193"/>
    </row>
    <row r="53" spans="1:25">
      <c r="A53" s="61"/>
      <c r="B53" s="18" t="s">
        <v>2</v>
      </c>
      <c r="C53" s="67">
        <f>C52/C23</f>
        <v>150</v>
      </c>
      <c r="D53" s="67">
        <f>D52/D23</f>
        <v>136.36363636363637</v>
      </c>
      <c r="E53" s="67">
        <f>E52/E23</f>
        <v>125</v>
      </c>
      <c r="F53" s="67">
        <f>F52/F23</f>
        <v>115.38461538461539</v>
      </c>
      <c r="G53" s="67">
        <f>G52/G23</f>
        <v>130.43478260869566</v>
      </c>
      <c r="H53" s="176"/>
      <c r="I53" s="176"/>
      <c r="J53" s="176"/>
      <c r="K53" s="176"/>
      <c r="L53" s="176"/>
      <c r="M53" s="176"/>
      <c r="N53" s="177"/>
      <c r="O53" s="93"/>
      <c r="Q53" s="207"/>
      <c r="R53" s="224"/>
      <c r="S53" s="224"/>
      <c r="T53" s="224"/>
      <c r="U53" s="224"/>
      <c r="V53" s="224"/>
      <c r="W53" s="224"/>
      <c r="X53" s="66"/>
    </row>
    <row r="54" spans="1:25" s="26" customFormat="1">
      <c r="A54" s="61"/>
      <c r="B54" s="111" t="s">
        <v>28</v>
      </c>
      <c r="C54" s="67">
        <f>(C49+C52)/C23</f>
        <v>379.35</v>
      </c>
      <c r="D54" s="67">
        <f>(D49+D52)/D23</f>
        <v>364.18181818181819</v>
      </c>
      <c r="E54" s="67">
        <f>(E49+E52)/E23</f>
        <v>327.58333333333331</v>
      </c>
      <c r="F54" s="67">
        <f>(F49+F52)/F23</f>
        <v>311.96153846153845</v>
      </c>
      <c r="G54" s="67">
        <f>(G49+G52)/G23</f>
        <v>361.73913043478262</v>
      </c>
      <c r="H54" s="176"/>
      <c r="I54" s="176"/>
      <c r="J54" s="176"/>
      <c r="K54" s="176"/>
      <c r="L54" s="176"/>
      <c r="M54" s="176"/>
      <c r="N54" s="177"/>
      <c r="O54" s="93"/>
      <c r="P54" s="32"/>
      <c r="Q54" s="207"/>
      <c r="R54" s="224"/>
      <c r="S54" s="224"/>
      <c r="T54" s="224"/>
      <c r="U54" s="224"/>
      <c r="V54" s="224"/>
      <c r="W54" s="224"/>
      <c r="X54" s="66"/>
      <c r="Y54" s="193"/>
    </row>
    <row r="55" spans="1:25" s="26" customFormat="1">
      <c r="A55" s="61"/>
      <c r="B55" s="17" t="s">
        <v>0</v>
      </c>
      <c r="C55" s="67">
        <f>(C49+C52*(C14/C15))/(C23*(C14/C15))</f>
        <v>549.96402439024394</v>
      </c>
      <c r="D55" s="67">
        <f>(D49+D52*(D14/D15))/(D23*(D14/D15))</f>
        <v>860.5</v>
      </c>
      <c r="E55" s="67">
        <f>(E49+E52*(E14/E15))/(E23*(E14/E15))</f>
        <v>548.37640449438209</v>
      </c>
      <c r="F55" s="67">
        <f>(F49+F52*(F14/F15))/(F23*(F14/F15))</f>
        <v>472.21446488294316</v>
      </c>
      <c r="G55" s="67">
        <f>(G49+G52*(G14/G15))/(G23*(G14/G15))</f>
        <v>720.55741360089189</v>
      </c>
      <c r="H55" s="176"/>
      <c r="I55" s="176"/>
      <c r="J55" s="176"/>
      <c r="K55" s="176"/>
      <c r="L55" s="176"/>
      <c r="M55" s="176"/>
      <c r="N55" s="177"/>
      <c r="O55" s="93"/>
      <c r="P55" s="32"/>
      <c r="Q55" s="207"/>
      <c r="R55" s="224"/>
      <c r="S55" s="224"/>
      <c r="T55" s="224"/>
      <c r="U55" s="224"/>
      <c r="V55" s="224"/>
      <c r="W55" s="224"/>
      <c r="X55" s="66"/>
      <c r="Y55" s="193"/>
    </row>
    <row r="56" spans="1:25" s="26" customFormat="1">
      <c r="A56" s="61"/>
      <c r="B56" s="111"/>
      <c r="C56" s="67"/>
      <c r="D56" s="67"/>
      <c r="E56" s="67"/>
      <c r="F56" s="67"/>
      <c r="G56" s="67"/>
      <c r="H56" s="176"/>
      <c r="I56" s="176"/>
      <c r="J56" s="176"/>
      <c r="K56" s="176"/>
      <c r="L56" s="176"/>
      <c r="M56" s="176"/>
      <c r="N56" s="177"/>
      <c r="O56" s="93"/>
      <c r="P56" s="32"/>
      <c r="Q56" s="207"/>
      <c r="R56" s="224"/>
      <c r="S56" s="224"/>
      <c r="T56" s="224"/>
      <c r="U56" s="224"/>
      <c r="V56" s="224"/>
      <c r="W56" s="224"/>
      <c r="X56" s="66"/>
      <c r="Y56" s="193"/>
    </row>
    <row r="57" spans="1:25" s="26" customFormat="1">
      <c r="A57" s="61"/>
      <c r="B57" s="111" t="s">
        <v>31</v>
      </c>
      <c r="C57" s="165">
        <f>C55/C45</f>
        <v>5.5551921655580196</v>
      </c>
      <c r="D57" s="165">
        <f>D55/D45</f>
        <v>8.5699411498415579</v>
      </c>
      <c r="E57" s="165">
        <f>E55/E45</f>
        <v>5.3718504930061926</v>
      </c>
      <c r="F57" s="165">
        <f>F55/F45</f>
        <v>4.2497667313798972</v>
      </c>
      <c r="G57" s="165">
        <f>G55/G45</f>
        <v>6.4737580128205137</v>
      </c>
      <c r="H57" s="176"/>
      <c r="I57" s="176"/>
      <c r="J57" s="176"/>
      <c r="K57" s="176"/>
      <c r="L57" s="176"/>
      <c r="M57" s="176"/>
      <c r="N57" s="177"/>
      <c r="O57" s="93"/>
      <c r="P57" s="32"/>
      <c r="Q57" s="207"/>
      <c r="R57" s="224"/>
      <c r="S57" s="224"/>
      <c r="T57" s="224"/>
      <c r="U57" s="224"/>
      <c r="V57" s="224"/>
      <c r="W57" s="224"/>
      <c r="X57" s="66"/>
      <c r="Y57" s="193"/>
    </row>
    <row r="58" spans="1:25" s="26" customFormat="1">
      <c r="A58" s="61"/>
      <c r="B58" s="17" t="s">
        <v>1</v>
      </c>
      <c r="C58" s="67">
        <f>(1/C26)*C44</f>
        <v>3323.0555555555557</v>
      </c>
      <c r="D58" s="67">
        <f>1/(AVERAGE(C26:D26))*D44</f>
        <v>3089.1695727986057</v>
      </c>
      <c r="E58" s="67">
        <f>1/(AVERAGE(C26:E26))*E44</f>
        <v>2946.7018583775889</v>
      </c>
      <c r="F58" s="67">
        <f>(1/(AVERAGE(C26:F26))*F44)</f>
        <v>3452.9971358991324</v>
      </c>
      <c r="G58" s="67">
        <f>(1/(AVERAGE(C26:G26))*G44)</f>
        <v>3719.5726697911923</v>
      </c>
      <c r="H58" s="176"/>
      <c r="I58" s="176"/>
      <c r="J58" s="176"/>
      <c r="K58" s="176"/>
      <c r="L58" s="176"/>
      <c r="M58" s="176"/>
      <c r="N58" s="177"/>
      <c r="O58" s="93"/>
      <c r="P58" s="32"/>
      <c r="Q58" s="207"/>
      <c r="R58" s="224"/>
      <c r="S58" s="224"/>
      <c r="T58" s="224"/>
      <c r="U58" s="224"/>
      <c r="V58" s="224"/>
      <c r="W58" s="224"/>
      <c r="X58" s="66"/>
      <c r="Y58" s="193"/>
    </row>
    <row r="59" spans="1:25" s="26" customFormat="1">
      <c r="A59" s="61"/>
      <c r="B59" s="74" t="s">
        <v>30</v>
      </c>
      <c r="C59" s="171">
        <f>C58/C55</f>
        <v>6.0423144209112465</v>
      </c>
      <c r="D59" s="171">
        <f>D58/D55</f>
        <v>3.5899704506665957</v>
      </c>
      <c r="E59" s="171">
        <f>E58/E55</f>
        <v>5.3735022773172156</v>
      </c>
      <c r="F59" s="171">
        <f>F58/F55</f>
        <v>7.3123493511684208</v>
      </c>
      <c r="G59" s="171">
        <f>G58/G55</f>
        <v>5.1620767472270002</v>
      </c>
      <c r="H59" s="172"/>
      <c r="I59" s="172"/>
      <c r="J59" s="172"/>
      <c r="K59" s="172"/>
      <c r="L59" s="172"/>
      <c r="M59" s="172"/>
      <c r="N59" s="173"/>
      <c r="O59" s="92"/>
      <c r="P59" s="32"/>
      <c r="Q59" s="207"/>
      <c r="R59" s="224"/>
      <c r="S59" s="224"/>
      <c r="T59" s="224"/>
      <c r="U59" s="224"/>
      <c r="V59" s="224"/>
      <c r="W59" s="224"/>
      <c r="X59" s="66"/>
      <c r="Y59" s="193"/>
    </row>
    <row r="60" spans="1:25" s="26" customFormat="1">
      <c r="A60" s="61"/>
      <c r="B60" s="111"/>
      <c r="C60" s="67"/>
      <c r="D60" s="67"/>
      <c r="E60" s="67"/>
      <c r="F60" s="67"/>
      <c r="G60" s="67"/>
      <c r="H60" s="176"/>
      <c r="I60" s="176"/>
      <c r="J60" s="176"/>
      <c r="K60" s="176"/>
      <c r="L60" s="176"/>
      <c r="M60" s="176"/>
      <c r="N60" s="177"/>
      <c r="O60" s="93"/>
      <c r="P60" s="32"/>
      <c r="Q60" s="207"/>
      <c r="R60" s="224"/>
      <c r="S60" s="224"/>
      <c r="T60" s="224"/>
      <c r="U60" s="224"/>
      <c r="V60" s="224"/>
      <c r="W60" s="224"/>
      <c r="X60" s="66"/>
      <c r="Y60" s="193"/>
    </row>
    <row r="61" spans="1:25" s="26" customFormat="1">
      <c r="A61" s="61"/>
      <c r="B61" s="73" t="s">
        <v>32</v>
      </c>
      <c r="C61" s="28"/>
      <c r="D61" s="29"/>
      <c r="E61" s="29"/>
      <c r="F61" s="29"/>
      <c r="G61" s="29"/>
      <c r="H61" s="29"/>
      <c r="I61" s="29"/>
      <c r="J61" s="29"/>
      <c r="K61" s="29"/>
      <c r="L61" s="29"/>
      <c r="M61" s="29"/>
      <c r="N61" s="30"/>
      <c r="O61" s="33"/>
      <c r="P61" s="32"/>
      <c r="Q61" s="207"/>
      <c r="R61" s="224"/>
      <c r="S61" s="224"/>
      <c r="T61" s="224"/>
      <c r="U61" s="224"/>
      <c r="V61" s="224"/>
      <c r="W61" s="224"/>
      <c r="X61" s="66"/>
      <c r="Y61" s="193"/>
    </row>
    <row r="62" spans="1:25" s="26" customFormat="1">
      <c r="A62" s="61"/>
      <c r="B62" s="111"/>
      <c r="C62" s="67"/>
      <c r="D62" s="67"/>
      <c r="E62" s="67"/>
      <c r="F62" s="67"/>
      <c r="G62" s="67"/>
      <c r="H62" s="176"/>
      <c r="I62" s="176"/>
      <c r="J62" s="176"/>
      <c r="K62" s="176"/>
      <c r="L62" s="176"/>
      <c r="M62" s="176"/>
      <c r="N62" s="177"/>
      <c r="O62" s="93"/>
      <c r="P62" s="32"/>
      <c r="Q62" s="207"/>
      <c r="R62" s="224"/>
      <c r="S62" s="224"/>
      <c r="T62" s="224"/>
      <c r="U62" s="224"/>
      <c r="V62" s="224"/>
      <c r="W62" s="224"/>
      <c r="X62" s="66"/>
      <c r="Y62" s="193"/>
    </row>
    <row r="63" spans="1:25" s="26" customFormat="1">
      <c r="A63" s="61"/>
      <c r="B63" s="111" t="s">
        <v>33</v>
      </c>
      <c r="C63" s="157">
        <v>453012</v>
      </c>
      <c r="D63" s="67">
        <f>C67</f>
        <v>410624</v>
      </c>
      <c r="E63" s="67">
        <f>D67</f>
        <v>359452</v>
      </c>
      <c r="F63" s="67">
        <f>E67</f>
        <v>323480</v>
      </c>
      <c r="G63" s="67">
        <f>F67</f>
        <v>276794</v>
      </c>
      <c r="H63" s="176"/>
      <c r="I63" s="176"/>
      <c r="J63" s="176"/>
      <c r="K63" s="176"/>
      <c r="L63" s="176"/>
      <c r="M63" s="176"/>
      <c r="N63" s="177"/>
      <c r="O63" s="93"/>
      <c r="P63" s="32"/>
      <c r="Q63" s="207"/>
      <c r="R63" s="224"/>
      <c r="S63" s="224"/>
      <c r="T63" s="224"/>
      <c r="U63" s="224"/>
      <c r="V63" s="224"/>
      <c r="W63" s="224"/>
      <c r="X63" s="66"/>
      <c r="Y63" s="193"/>
    </row>
    <row r="64" spans="1:25" s="26" customFormat="1">
      <c r="A64" s="61"/>
      <c r="B64" s="69" t="s">
        <v>36</v>
      </c>
      <c r="C64" s="157">
        <v>2899</v>
      </c>
      <c r="D64" s="157">
        <v>5100</v>
      </c>
      <c r="E64" s="157">
        <v>8900</v>
      </c>
      <c r="F64" s="157">
        <v>9569</v>
      </c>
      <c r="G64" s="157">
        <v>12699</v>
      </c>
      <c r="H64" s="176"/>
      <c r="I64" s="176"/>
      <c r="J64" s="176"/>
      <c r="K64" s="176"/>
      <c r="L64" s="176"/>
      <c r="M64" s="176"/>
      <c r="N64" s="177"/>
      <c r="O64" s="93"/>
      <c r="P64" s="32"/>
      <c r="Q64" s="207"/>
      <c r="R64" s="224"/>
      <c r="S64" s="224"/>
      <c r="T64" s="224"/>
      <c r="U64" s="224"/>
      <c r="V64" s="224"/>
      <c r="W64" s="224"/>
      <c r="X64" s="66"/>
      <c r="Y64" s="193"/>
    </row>
    <row r="65" spans="1:25" s="26" customFormat="1">
      <c r="A65" s="61"/>
      <c r="B65" s="69" t="s">
        <v>37</v>
      </c>
      <c r="C65" s="157">
        <v>45287</v>
      </c>
      <c r="D65" s="157">
        <v>56272</v>
      </c>
      <c r="E65" s="157">
        <v>44872</v>
      </c>
      <c r="F65" s="157">
        <v>56255</v>
      </c>
      <c r="G65" s="157">
        <v>64999</v>
      </c>
      <c r="H65" s="176"/>
      <c r="I65" s="176"/>
      <c r="J65" s="176"/>
      <c r="K65" s="176"/>
      <c r="L65" s="176"/>
      <c r="M65" s="176"/>
      <c r="N65" s="177"/>
      <c r="O65" s="93"/>
      <c r="P65" s="32"/>
      <c r="Q65" s="207"/>
      <c r="R65" s="224"/>
      <c r="S65" s="224"/>
      <c r="T65" s="224"/>
      <c r="U65" s="224"/>
      <c r="V65" s="224"/>
      <c r="W65" s="224"/>
      <c r="X65" s="66"/>
      <c r="Y65" s="193"/>
    </row>
    <row r="66" spans="1:25" s="26" customFormat="1">
      <c r="A66" s="61"/>
      <c r="B66" s="111" t="s">
        <v>35</v>
      </c>
      <c r="C66" s="164">
        <f>C65-C64</f>
        <v>42388</v>
      </c>
      <c r="D66" s="164">
        <f>D65-D64</f>
        <v>51172</v>
      </c>
      <c r="E66" s="164">
        <f>E65-E64</f>
        <v>35972</v>
      </c>
      <c r="F66" s="164">
        <f>F65-F64</f>
        <v>46686</v>
      </c>
      <c r="G66" s="164">
        <f>G65-G64</f>
        <v>52300</v>
      </c>
      <c r="H66" s="176"/>
      <c r="I66" s="176"/>
      <c r="J66" s="176"/>
      <c r="K66" s="176"/>
      <c r="L66" s="176"/>
      <c r="M66" s="176"/>
      <c r="N66" s="177"/>
      <c r="O66" s="93"/>
      <c r="P66" s="32"/>
      <c r="Q66" s="207"/>
      <c r="R66" s="224"/>
      <c r="S66" s="224"/>
      <c r="T66" s="224"/>
      <c r="U66" s="224"/>
      <c r="V66" s="224"/>
      <c r="W66" s="224"/>
      <c r="X66" s="66"/>
      <c r="Y66" s="193"/>
    </row>
    <row r="67" spans="1:25" s="26" customFormat="1">
      <c r="A67" s="61"/>
      <c r="B67" s="111" t="s">
        <v>34</v>
      </c>
      <c r="C67" s="67">
        <f>C63-C66</f>
        <v>410624</v>
      </c>
      <c r="D67" s="67">
        <f>D63-D66</f>
        <v>359452</v>
      </c>
      <c r="E67" s="67">
        <f>E63-E66</f>
        <v>323480</v>
      </c>
      <c r="F67" s="67">
        <f>F63-F66</f>
        <v>276794</v>
      </c>
      <c r="G67" s="67">
        <f>G63-G66</f>
        <v>224494</v>
      </c>
      <c r="H67" s="176"/>
      <c r="I67" s="176"/>
      <c r="J67" s="176"/>
      <c r="K67" s="176"/>
      <c r="L67" s="176"/>
      <c r="M67" s="176"/>
      <c r="N67" s="177"/>
      <c r="O67" s="93"/>
      <c r="P67" s="32"/>
      <c r="Q67" s="207"/>
      <c r="R67" s="225"/>
      <c r="S67" s="225"/>
      <c r="T67" s="225"/>
      <c r="U67" s="225"/>
      <c r="V67" s="225"/>
      <c r="W67" s="225"/>
      <c r="X67" s="66"/>
      <c r="Y67" s="193"/>
    </row>
    <row r="68" spans="1:25" s="26" customFormat="1" ht="13" customHeight="1" thickBot="1">
      <c r="A68" s="61"/>
      <c r="B68" s="166" t="s">
        <v>38</v>
      </c>
      <c r="C68" s="167">
        <f>C67/C66</f>
        <v>9.6872699820703971</v>
      </c>
      <c r="D68" s="168">
        <f>D67/D66</f>
        <v>7.0243883373720006</v>
      </c>
      <c r="E68" s="168">
        <f>E67/E66</f>
        <v>8.9925497609251632</v>
      </c>
      <c r="F68" s="168">
        <f>F67/F66</f>
        <v>5.9288437647260421</v>
      </c>
      <c r="G68" s="168">
        <f>G67/G66</f>
        <v>4.2924282982791588</v>
      </c>
      <c r="H68" s="169"/>
      <c r="I68" s="169"/>
      <c r="J68" s="169"/>
      <c r="K68" s="169"/>
      <c r="L68" s="169"/>
      <c r="M68" s="169"/>
      <c r="N68" s="170"/>
      <c r="O68" s="182"/>
      <c r="P68" s="32"/>
      <c r="Q68" s="207"/>
      <c r="R68" s="208"/>
      <c r="S68" s="225"/>
      <c r="T68" s="225"/>
      <c r="U68" s="226" t="s">
        <v>51</v>
      </c>
      <c r="V68" s="226"/>
      <c r="W68" s="226"/>
      <c r="X68" s="66"/>
      <c r="Y68" s="193"/>
    </row>
    <row r="69" spans="1:25" s="26" customFormat="1">
      <c r="A69" s="61"/>
      <c r="B69" s="162"/>
      <c r="C69" s="163"/>
      <c r="D69" s="163"/>
      <c r="E69" s="163"/>
      <c r="F69" s="163"/>
      <c r="G69" s="163"/>
      <c r="H69" s="161"/>
      <c r="I69" s="161"/>
      <c r="J69" s="161"/>
      <c r="K69" s="161"/>
      <c r="L69" s="161"/>
      <c r="M69" s="161"/>
      <c r="N69" s="161"/>
      <c r="O69" s="183"/>
      <c r="P69" s="32"/>
      <c r="Q69" s="207"/>
      <c r="R69" s="225"/>
      <c r="S69" s="225"/>
      <c r="T69" s="225"/>
      <c r="U69" s="226" t="s">
        <v>50</v>
      </c>
      <c r="V69" s="226"/>
      <c r="W69" s="226"/>
      <c r="X69" s="66"/>
      <c r="Y69" s="193"/>
    </row>
    <row r="70" spans="1:25">
      <c r="A70" s="32"/>
      <c r="B70" s="32"/>
      <c r="C70" s="32"/>
      <c r="D70" s="32"/>
      <c r="E70" s="32"/>
      <c r="F70" s="32"/>
      <c r="G70" s="32"/>
      <c r="H70" s="32"/>
      <c r="I70" s="32"/>
      <c r="J70" s="32"/>
      <c r="K70" s="32"/>
      <c r="L70" s="32"/>
      <c r="M70" s="32"/>
      <c r="N70" s="32"/>
      <c r="O70" s="32"/>
      <c r="Q70" s="209"/>
      <c r="X70" s="66"/>
    </row>
    <row r="71" spans="1:25">
      <c r="A71" s="159"/>
      <c r="B71" s="159"/>
      <c r="C71" s="159"/>
      <c r="D71" s="159"/>
      <c r="E71" s="159"/>
      <c r="F71" s="159"/>
      <c r="G71" s="159"/>
      <c r="H71" s="159"/>
      <c r="I71" s="159"/>
      <c r="J71" s="159"/>
      <c r="K71" s="159"/>
      <c r="L71" s="159"/>
      <c r="M71" s="159"/>
      <c r="N71" s="159"/>
      <c r="O71" s="159"/>
      <c r="Q71" s="209"/>
      <c r="R71" s="223" t="s">
        <v>52</v>
      </c>
      <c r="S71" s="223"/>
      <c r="T71" s="223"/>
      <c r="U71" s="223"/>
      <c r="V71" s="223"/>
      <c r="W71" s="223"/>
      <c r="X71" s="66"/>
    </row>
    <row r="72" spans="1:25">
      <c r="A72" s="223"/>
      <c r="B72" s="223"/>
      <c r="C72" s="223"/>
      <c r="D72" s="223"/>
      <c r="E72" s="223"/>
      <c r="F72" s="223"/>
      <c r="G72" s="223"/>
      <c r="H72" s="223"/>
      <c r="I72" s="223"/>
      <c r="J72" s="223"/>
      <c r="K72" s="223"/>
      <c r="L72" s="223"/>
      <c r="M72" s="223"/>
      <c r="N72" s="223"/>
      <c r="O72" s="223"/>
      <c r="Q72" s="209"/>
      <c r="R72" s="227" t="s">
        <v>56</v>
      </c>
      <c r="S72" s="227"/>
      <c r="T72" s="227"/>
      <c r="U72" s="227"/>
      <c r="V72" s="227"/>
      <c r="W72" s="227"/>
      <c r="X72" s="66"/>
    </row>
    <row r="73" spans="1:25">
      <c r="A73" s="222"/>
      <c r="B73" s="222"/>
      <c r="C73" s="222"/>
      <c r="D73" s="222"/>
      <c r="E73" s="222"/>
      <c r="F73" s="222"/>
      <c r="G73" s="222"/>
      <c r="H73" s="222"/>
      <c r="I73" s="222"/>
      <c r="J73" s="222"/>
      <c r="K73" s="222"/>
      <c r="L73" s="222"/>
      <c r="M73" s="222"/>
      <c r="N73" s="222"/>
      <c r="O73" s="222"/>
      <c r="Q73" s="209"/>
      <c r="T73" s="19"/>
      <c r="U73" s="19"/>
      <c r="V73" s="19"/>
      <c r="W73" s="19" t="s">
        <v>53</v>
      </c>
      <c r="X73" s="66"/>
    </row>
    <row r="74" spans="1:25">
      <c r="A74" s="32"/>
      <c r="B74" s="58"/>
      <c r="C74" s="32"/>
      <c r="D74" s="32"/>
      <c r="E74" s="32"/>
      <c r="F74" s="32"/>
      <c r="G74" s="32"/>
      <c r="H74" s="32"/>
      <c r="I74" s="32"/>
      <c r="J74" s="32"/>
      <c r="K74" s="32"/>
      <c r="L74" s="32"/>
      <c r="M74" s="32"/>
      <c r="N74" s="32"/>
      <c r="O74" s="32"/>
      <c r="Q74" s="210"/>
      <c r="R74" s="211"/>
      <c r="S74" s="211"/>
      <c r="T74" s="211"/>
      <c r="U74" s="211"/>
      <c r="V74" s="211"/>
      <c r="W74" s="211"/>
      <c r="X74" s="192"/>
    </row>
    <row r="75" spans="1:25">
      <c r="A75" s="32"/>
      <c r="B75" s="32"/>
      <c r="C75" s="32"/>
      <c r="D75" s="32"/>
      <c r="E75" s="32"/>
      <c r="F75" s="32"/>
      <c r="G75" s="32"/>
      <c r="H75" s="32"/>
      <c r="I75" s="32"/>
      <c r="J75" s="32"/>
      <c r="K75" s="32"/>
      <c r="L75" s="32"/>
      <c r="M75" s="32"/>
      <c r="N75" s="32"/>
      <c r="O75" s="32"/>
    </row>
    <row r="76" spans="1:25">
      <c r="A76" s="32"/>
      <c r="B76" s="58"/>
      <c r="C76" s="32"/>
      <c r="D76" s="32"/>
      <c r="E76" s="32"/>
      <c r="F76" s="32"/>
      <c r="G76" s="32"/>
      <c r="H76" s="32"/>
      <c r="I76" s="32"/>
      <c r="J76" s="32"/>
      <c r="K76" s="32"/>
      <c r="L76" s="32"/>
      <c r="M76" s="32"/>
      <c r="N76" s="32"/>
      <c r="O76" s="32"/>
    </row>
    <row r="77" spans="1:25">
      <c r="A77" s="32"/>
      <c r="B77" s="32"/>
      <c r="C77" s="32"/>
      <c r="D77" s="32"/>
      <c r="E77" s="32"/>
      <c r="F77" s="32"/>
      <c r="G77" s="32"/>
      <c r="H77" s="32"/>
      <c r="I77" s="32"/>
      <c r="J77" s="32"/>
      <c r="K77" s="32"/>
      <c r="L77" s="32"/>
      <c r="M77" s="32"/>
      <c r="N77" s="32"/>
      <c r="O77" s="32"/>
    </row>
    <row r="78" spans="1:25">
      <c r="A78" s="32"/>
      <c r="B78" s="32"/>
      <c r="C78" s="32"/>
      <c r="D78" s="32"/>
      <c r="E78" s="32"/>
      <c r="F78" s="32"/>
      <c r="G78" s="32"/>
      <c r="H78" s="32"/>
      <c r="I78" s="32"/>
      <c r="J78" s="32"/>
      <c r="K78" s="32"/>
      <c r="L78" s="32"/>
      <c r="M78" s="32"/>
      <c r="N78" s="32"/>
      <c r="O78" s="32"/>
    </row>
    <row r="79" spans="1:25">
      <c r="A79" s="32"/>
      <c r="B79" s="32"/>
      <c r="C79" s="32"/>
      <c r="D79" s="32"/>
      <c r="E79" s="32"/>
      <c r="F79" s="32"/>
      <c r="G79" s="32"/>
      <c r="H79" s="32"/>
      <c r="I79" s="32"/>
      <c r="J79" s="32"/>
      <c r="K79" s="32"/>
      <c r="L79" s="32"/>
      <c r="M79" s="32"/>
      <c r="N79" s="32"/>
      <c r="O79" s="32"/>
    </row>
    <row r="80" spans="1:25">
      <c r="A80" s="32"/>
      <c r="B80" s="32"/>
      <c r="C80" s="32"/>
      <c r="D80" s="32"/>
      <c r="E80" s="32"/>
      <c r="F80" s="32"/>
      <c r="G80" s="32"/>
      <c r="H80" s="32"/>
      <c r="I80" s="32"/>
      <c r="J80" s="32"/>
      <c r="K80" s="32"/>
      <c r="L80" s="32"/>
      <c r="M80" s="32"/>
      <c r="N80" s="32"/>
      <c r="O80" s="32"/>
    </row>
    <row r="81" spans="1:15">
      <c r="A81" s="32"/>
      <c r="B81" s="32"/>
      <c r="C81" s="32"/>
      <c r="D81" s="32"/>
      <c r="E81" s="32"/>
      <c r="F81" s="32"/>
      <c r="G81" s="32"/>
      <c r="H81" s="32"/>
      <c r="I81" s="32"/>
      <c r="J81" s="32"/>
      <c r="K81" s="32"/>
      <c r="L81" s="32"/>
      <c r="M81" s="32"/>
      <c r="N81" s="32"/>
      <c r="O81" s="32"/>
    </row>
    <row r="82" spans="1:15">
      <c r="A82" s="32"/>
      <c r="B82" s="32"/>
      <c r="C82" s="32"/>
      <c r="D82" s="32"/>
      <c r="E82" s="32"/>
      <c r="F82" s="32"/>
      <c r="G82" s="32"/>
      <c r="H82" s="32"/>
      <c r="I82" s="32"/>
      <c r="J82" s="32"/>
      <c r="K82" s="32"/>
      <c r="L82" s="32"/>
      <c r="M82" s="32"/>
      <c r="N82" s="32"/>
      <c r="O82" s="32"/>
    </row>
    <row r="83" spans="1:15">
      <c r="A83" s="32"/>
      <c r="B83" s="32"/>
      <c r="C83" s="32"/>
      <c r="D83" s="32"/>
      <c r="E83" s="32"/>
      <c r="F83" s="32"/>
      <c r="G83" s="32"/>
      <c r="H83" s="32"/>
      <c r="I83" s="32"/>
      <c r="J83" s="32"/>
      <c r="K83" s="32"/>
      <c r="L83" s="32"/>
      <c r="M83" s="32"/>
      <c r="N83" s="32"/>
      <c r="O83" s="32"/>
    </row>
    <row r="84" spans="1:15">
      <c r="A84" s="32"/>
      <c r="B84" s="32"/>
      <c r="C84" s="32"/>
      <c r="D84" s="32"/>
      <c r="E84" s="32"/>
      <c r="F84" s="32"/>
      <c r="G84" s="32"/>
      <c r="H84" s="32"/>
      <c r="I84" s="32"/>
      <c r="J84" s="32"/>
      <c r="K84" s="32"/>
      <c r="L84" s="32"/>
      <c r="M84" s="32"/>
      <c r="N84" s="32"/>
      <c r="O84" s="32"/>
    </row>
    <row r="85" spans="1:15">
      <c r="A85" s="32"/>
      <c r="B85" s="32"/>
      <c r="C85" s="32"/>
      <c r="D85" s="32"/>
      <c r="E85" s="32"/>
      <c r="F85" s="32"/>
      <c r="G85" s="32"/>
      <c r="H85" s="32"/>
      <c r="I85" s="32"/>
      <c r="J85" s="32"/>
      <c r="K85" s="32"/>
      <c r="L85" s="32"/>
      <c r="M85" s="32"/>
      <c r="N85" s="32"/>
      <c r="O85" s="32"/>
    </row>
    <row r="86" spans="1:15">
      <c r="A86" s="32"/>
      <c r="B86" s="32"/>
      <c r="C86" s="32"/>
      <c r="D86" s="32"/>
      <c r="E86" s="32"/>
      <c r="F86" s="32"/>
      <c r="G86" s="32"/>
      <c r="H86" s="32"/>
      <c r="I86" s="32"/>
      <c r="J86" s="32"/>
      <c r="K86" s="32"/>
      <c r="L86" s="32"/>
      <c r="M86" s="32"/>
      <c r="N86" s="32"/>
      <c r="O86" s="32"/>
    </row>
    <row r="87" spans="1:15">
      <c r="A87" s="32"/>
      <c r="B87" s="32"/>
      <c r="C87" s="32"/>
      <c r="D87" s="32"/>
      <c r="E87" s="32"/>
      <c r="F87" s="32"/>
      <c r="G87" s="32"/>
      <c r="H87" s="32"/>
      <c r="I87" s="32"/>
      <c r="J87" s="32"/>
      <c r="K87" s="32"/>
      <c r="L87" s="32"/>
      <c r="M87" s="32"/>
      <c r="N87" s="32"/>
      <c r="O87" s="32"/>
    </row>
    <row r="88" spans="1:15">
      <c r="A88" s="32"/>
      <c r="B88" s="32"/>
      <c r="C88" s="32"/>
      <c r="D88" s="32"/>
      <c r="E88" s="32"/>
      <c r="F88" s="32"/>
      <c r="G88" s="32"/>
      <c r="H88" s="32"/>
      <c r="I88" s="32"/>
      <c r="J88" s="32"/>
      <c r="K88" s="32"/>
      <c r="L88" s="32"/>
      <c r="M88" s="32"/>
      <c r="N88" s="32"/>
      <c r="O88" s="32"/>
    </row>
    <row r="89" spans="1:15">
      <c r="A89" s="32"/>
      <c r="B89" s="32"/>
      <c r="C89" s="32"/>
      <c r="D89" s="32"/>
      <c r="E89" s="32"/>
      <c r="F89" s="32"/>
      <c r="G89" s="32"/>
      <c r="H89" s="32"/>
      <c r="I89" s="32"/>
      <c r="J89" s="32"/>
      <c r="K89" s="32"/>
      <c r="L89" s="32"/>
      <c r="M89" s="32"/>
      <c r="N89" s="32"/>
      <c r="O89" s="32"/>
    </row>
    <row r="90" spans="1:15">
      <c r="A90" s="32"/>
      <c r="B90" s="32"/>
      <c r="C90" s="32"/>
      <c r="D90" s="32"/>
      <c r="E90" s="32"/>
      <c r="F90" s="32"/>
      <c r="G90" s="32"/>
      <c r="H90" s="32"/>
      <c r="I90" s="32"/>
      <c r="J90" s="32"/>
      <c r="K90" s="32"/>
      <c r="L90" s="32"/>
      <c r="M90" s="32"/>
      <c r="N90" s="32"/>
      <c r="O90" s="32"/>
    </row>
    <row r="91" spans="1:15">
      <c r="A91" s="32"/>
      <c r="B91" s="32"/>
      <c r="C91" s="32"/>
      <c r="D91" s="32"/>
      <c r="E91" s="32"/>
      <c r="F91" s="32"/>
      <c r="G91" s="32"/>
      <c r="H91" s="32"/>
      <c r="I91" s="32"/>
      <c r="J91" s="32"/>
      <c r="K91" s="32"/>
      <c r="L91" s="32"/>
      <c r="M91" s="32"/>
      <c r="N91" s="32"/>
      <c r="O91" s="32"/>
    </row>
    <row r="92" spans="1:15">
      <c r="A92" s="32"/>
      <c r="B92" s="32"/>
      <c r="C92" s="32"/>
      <c r="D92" s="32"/>
      <c r="E92" s="32"/>
      <c r="F92" s="32"/>
      <c r="G92" s="32"/>
      <c r="H92" s="32"/>
      <c r="I92" s="32"/>
      <c r="J92" s="32"/>
      <c r="K92" s="32"/>
      <c r="L92" s="32"/>
      <c r="M92" s="32"/>
      <c r="N92" s="32"/>
      <c r="O92" s="32"/>
    </row>
    <row r="93" spans="1:15">
      <c r="A93" s="32"/>
      <c r="B93" s="32"/>
      <c r="C93" s="32"/>
      <c r="D93" s="32"/>
      <c r="E93" s="32"/>
      <c r="F93" s="32"/>
      <c r="G93" s="32"/>
      <c r="H93" s="32"/>
      <c r="I93" s="32"/>
      <c r="J93" s="32"/>
      <c r="K93" s="32"/>
      <c r="L93" s="32"/>
      <c r="M93" s="32"/>
      <c r="N93" s="32"/>
      <c r="O93" s="32"/>
    </row>
    <row r="94" spans="1:15">
      <c r="A94" s="32"/>
      <c r="B94" s="32"/>
      <c r="C94" s="32"/>
      <c r="D94" s="32"/>
      <c r="E94" s="32"/>
      <c r="F94" s="32"/>
      <c r="G94" s="32"/>
      <c r="H94" s="32"/>
      <c r="I94" s="32"/>
      <c r="J94" s="32"/>
      <c r="K94" s="32"/>
      <c r="L94" s="32"/>
      <c r="M94" s="32"/>
      <c r="N94" s="32"/>
      <c r="O94" s="32"/>
    </row>
    <row r="95" spans="1:15">
      <c r="A95" s="32"/>
      <c r="B95" s="32"/>
      <c r="C95" s="32"/>
      <c r="D95" s="32"/>
      <c r="E95" s="32"/>
      <c r="F95" s="32"/>
      <c r="G95" s="32"/>
      <c r="H95" s="32"/>
      <c r="I95" s="32"/>
      <c r="J95" s="32"/>
      <c r="K95" s="32"/>
      <c r="L95" s="32"/>
      <c r="M95" s="32"/>
      <c r="N95" s="32"/>
      <c r="O95" s="32"/>
    </row>
    <row r="96" spans="1:15">
      <c r="A96" s="32"/>
      <c r="B96" s="32"/>
      <c r="C96" s="32"/>
      <c r="D96" s="32"/>
      <c r="E96" s="32"/>
      <c r="F96" s="32"/>
      <c r="G96" s="32"/>
      <c r="H96" s="32"/>
      <c r="I96" s="32"/>
      <c r="J96" s="32"/>
      <c r="K96" s="32"/>
      <c r="L96" s="32"/>
      <c r="M96" s="32"/>
      <c r="N96" s="32"/>
      <c r="O96" s="32"/>
    </row>
    <row r="97" spans="1:15">
      <c r="A97" s="32"/>
      <c r="B97" s="32"/>
      <c r="C97" s="32"/>
      <c r="D97" s="32"/>
      <c r="E97" s="32"/>
      <c r="F97" s="32"/>
      <c r="G97" s="32"/>
      <c r="H97" s="32"/>
      <c r="I97" s="32"/>
      <c r="J97" s="32"/>
      <c r="K97" s="32"/>
      <c r="L97" s="32"/>
      <c r="M97" s="32"/>
      <c r="N97" s="32"/>
      <c r="O97" s="32"/>
    </row>
    <row r="98" spans="1:15">
      <c r="A98" s="32"/>
      <c r="B98" s="32"/>
      <c r="C98" s="32"/>
      <c r="D98" s="32"/>
      <c r="E98" s="32"/>
      <c r="F98" s="32"/>
      <c r="G98" s="32"/>
      <c r="H98" s="32"/>
      <c r="I98" s="32"/>
      <c r="J98" s="32"/>
      <c r="K98" s="32"/>
      <c r="L98" s="32"/>
      <c r="M98" s="32"/>
      <c r="N98" s="32"/>
      <c r="O98" s="32"/>
    </row>
    <row r="99" spans="1:15">
      <c r="A99" s="32"/>
      <c r="B99" s="32"/>
      <c r="C99" s="32"/>
      <c r="D99" s="32"/>
      <c r="E99" s="32"/>
      <c r="F99" s="32"/>
      <c r="G99" s="32"/>
      <c r="H99" s="32"/>
      <c r="I99" s="32"/>
      <c r="J99" s="32"/>
      <c r="K99" s="32"/>
      <c r="L99" s="32"/>
      <c r="M99" s="32"/>
      <c r="N99" s="32"/>
      <c r="O99" s="32"/>
    </row>
    <row r="100" spans="1:15">
      <c r="A100" s="32"/>
      <c r="B100" s="32"/>
      <c r="C100" s="32"/>
      <c r="D100" s="32"/>
      <c r="E100" s="32"/>
      <c r="F100" s="32"/>
      <c r="G100" s="32"/>
      <c r="H100" s="32"/>
      <c r="I100" s="32"/>
      <c r="J100" s="32"/>
      <c r="K100" s="32"/>
      <c r="L100" s="32"/>
      <c r="M100" s="32"/>
      <c r="N100" s="32"/>
      <c r="O100" s="32"/>
    </row>
    <row r="101" spans="1:15">
      <c r="A101" s="32"/>
      <c r="B101" s="32"/>
      <c r="C101" s="32"/>
      <c r="D101" s="32"/>
      <c r="E101" s="32"/>
      <c r="F101" s="32"/>
      <c r="G101" s="32"/>
      <c r="H101" s="32"/>
      <c r="I101" s="32"/>
      <c r="J101" s="32"/>
      <c r="K101" s="32"/>
      <c r="L101" s="32"/>
      <c r="M101" s="32"/>
      <c r="N101" s="32"/>
      <c r="O101" s="32"/>
    </row>
    <row r="102" spans="1:15">
      <c r="A102" s="32"/>
      <c r="B102" s="32"/>
      <c r="C102" s="32"/>
      <c r="D102" s="32"/>
      <c r="E102" s="32"/>
      <c r="F102" s="32"/>
      <c r="G102" s="32"/>
      <c r="H102" s="32"/>
      <c r="I102" s="32"/>
      <c r="J102" s="32"/>
      <c r="K102" s="32"/>
      <c r="L102" s="32"/>
      <c r="M102" s="32"/>
      <c r="N102" s="32"/>
      <c r="O102" s="32"/>
    </row>
    <row r="103" spans="1:15">
      <c r="A103" s="32"/>
      <c r="B103" s="32"/>
      <c r="C103" s="32"/>
      <c r="D103" s="32"/>
      <c r="E103" s="32"/>
      <c r="F103" s="32"/>
      <c r="G103" s="32"/>
      <c r="H103" s="32"/>
      <c r="I103" s="32"/>
      <c r="J103" s="32"/>
      <c r="K103" s="32"/>
      <c r="L103" s="32"/>
      <c r="M103" s="32"/>
      <c r="N103" s="32"/>
      <c r="O103" s="32"/>
    </row>
    <row r="104" spans="1:15">
      <c r="A104" s="32"/>
      <c r="B104" s="32"/>
      <c r="C104" s="32"/>
      <c r="D104" s="32"/>
      <c r="E104" s="32"/>
      <c r="F104" s="32"/>
      <c r="G104" s="32"/>
      <c r="H104" s="32"/>
      <c r="I104" s="32"/>
      <c r="J104" s="32"/>
      <c r="K104" s="32"/>
      <c r="L104" s="32"/>
      <c r="M104" s="32"/>
      <c r="N104" s="32"/>
      <c r="O104" s="32"/>
    </row>
    <row r="105" spans="1:15">
      <c r="A105" s="32"/>
      <c r="B105" s="32"/>
      <c r="C105" s="32"/>
      <c r="D105" s="32"/>
      <c r="E105" s="32"/>
      <c r="F105" s="32"/>
      <c r="G105" s="32"/>
      <c r="H105" s="32"/>
      <c r="I105" s="32"/>
      <c r="J105" s="32"/>
      <c r="K105" s="32"/>
      <c r="L105" s="32"/>
      <c r="M105" s="32"/>
      <c r="N105" s="32"/>
      <c r="O105" s="32"/>
    </row>
    <row r="106" spans="1:15">
      <c r="A106" s="32"/>
      <c r="B106" s="32"/>
      <c r="C106" s="32"/>
      <c r="D106" s="32"/>
      <c r="E106" s="32"/>
      <c r="F106" s="32"/>
      <c r="G106" s="32"/>
      <c r="H106" s="32"/>
      <c r="I106" s="32"/>
      <c r="J106" s="32"/>
      <c r="K106" s="32"/>
      <c r="L106" s="32"/>
      <c r="M106" s="32"/>
      <c r="N106" s="32"/>
      <c r="O106" s="32"/>
    </row>
    <row r="107" spans="1:15">
      <c r="A107" s="32"/>
      <c r="B107" s="32"/>
      <c r="C107" s="32"/>
      <c r="D107" s="32"/>
      <c r="E107" s="32"/>
      <c r="F107" s="32"/>
      <c r="G107" s="32"/>
      <c r="H107" s="32"/>
      <c r="I107" s="32"/>
      <c r="J107" s="32"/>
      <c r="K107" s="32"/>
      <c r="L107" s="32"/>
      <c r="M107" s="32"/>
      <c r="N107" s="32"/>
      <c r="O107" s="32"/>
    </row>
    <row r="108" spans="1:15">
      <c r="A108" s="32"/>
      <c r="B108" s="32"/>
      <c r="C108" s="32"/>
      <c r="D108" s="32"/>
      <c r="E108" s="32"/>
      <c r="F108" s="32"/>
      <c r="G108" s="32"/>
      <c r="H108" s="32"/>
      <c r="I108" s="32"/>
      <c r="J108" s="32"/>
      <c r="K108" s="32"/>
      <c r="L108" s="32"/>
      <c r="M108" s="32"/>
      <c r="N108" s="32"/>
      <c r="O108" s="32"/>
    </row>
    <row r="109" spans="1:15">
      <c r="A109" s="32"/>
      <c r="B109" s="32"/>
      <c r="C109" s="32"/>
      <c r="D109" s="32"/>
      <c r="E109" s="32"/>
      <c r="F109" s="32"/>
      <c r="G109" s="32"/>
      <c r="H109" s="32"/>
      <c r="I109" s="32"/>
      <c r="J109" s="32"/>
      <c r="K109" s="32"/>
      <c r="L109" s="32"/>
      <c r="M109" s="32"/>
      <c r="N109" s="32"/>
      <c r="O109" s="32"/>
    </row>
    <row r="110" spans="1:15">
      <c r="A110" s="32"/>
      <c r="B110" s="32"/>
      <c r="C110" s="32"/>
      <c r="D110" s="32"/>
      <c r="E110" s="32"/>
      <c r="F110" s="32"/>
      <c r="G110" s="32"/>
      <c r="H110" s="32"/>
      <c r="I110" s="32"/>
      <c r="J110" s="32"/>
      <c r="K110" s="32"/>
      <c r="L110" s="32"/>
      <c r="M110" s="32"/>
      <c r="N110" s="32"/>
      <c r="O110" s="32"/>
    </row>
    <row r="111" spans="1:15">
      <c r="A111" s="32"/>
      <c r="B111" s="32"/>
      <c r="C111" s="32"/>
      <c r="D111" s="32"/>
      <c r="E111" s="32"/>
      <c r="F111" s="32"/>
      <c r="G111" s="32"/>
      <c r="H111" s="32"/>
      <c r="I111" s="32"/>
      <c r="J111" s="32"/>
      <c r="K111" s="32"/>
      <c r="L111" s="32"/>
      <c r="M111" s="32"/>
      <c r="N111" s="32"/>
      <c r="O111" s="32"/>
    </row>
    <row r="112" spans="1:15">
      <c r="A112" s="32"/>
      <c r="B112" s="32"/>
      <c r="C112" s="32"/>
      <c r="D112" s="32"/>
      <c r="E112" s="32"/>
      <c r="F112" s="32"/>
      <c r="G112" s="32"/>
      <c r="H112" s="32"/>
      <c r="I112" s="32"/>
      <c r="J112" s="32"/>
      <c r="K112" s="32"/>
      <c r="L112" s="32"/>
      <c r="M112" s="32"/>
      <c r="N112" s="32"/>
      <c r="O112" s="32"/>
    </row>
    <row r="113" spans="1:17">
      <c r="A113" s="32"/>
      <c r="B113" s="32"/>
      <c r="C113" s="32"/>
      <c r="D113" s="32"/>
      <c r="E113" s="32"/>
      <c r="F113" s="32"/>
      <c r="G113" s="32"/>
      <c r="H113" s="32"/>
      <c r="I113" s="32"/>
      <c r="J113" s="32"/>
      <c r="K113" s="32"/>
      <c r="L113" s="32"/>
      <c r="M113" s="32"/>
      <c r="N113" s="32"/>
      <c r="O113" s="32"/>
    </row>
    <row r="114" spans="1:17">
      <c r="A114" s="32"/>
      <c r="B114" s="32"/>
      <c r="C114" s="32"/>
      <c r="D114" s="32"/>
      <c r="E114" s="32"/>
      <c r="F114" s="32"/>
      <c r="G114" s="32"/>
      <c r="H114" s="32"/>
      <c r="I114" s="32"/>
      <c r="J114" s="32"/>
      <c r="K114" s="32"/>
      <c r="L114" s="32"/>
      <c r="M114" s="32"/>
      <c r="N114" s="32"/>
      <c r="O114" s="32"/>
    </row>
    <row r="115" spans="1:17">
      <c r="A115" s="32"/>
      <c r="B115" s="32"/>
      <c r="C115" s="32"/>
      <c r="D115" s="32"/>
      <c r="E115" s="32"/>
      <c r="F115" s="32"/>
      <c r="G115" s="32"/>
      <c r="H115" s="32"/>
      <c r="I115" s="32"/>
      <c r="J115" s="32"/>
      <c r="K115" s="32"/>
      <c r="L115" s="32"/>
      <c r="M115" s="32"/>
      <c r="N115" s="32"/>
      <c r="O115" s="32"/>
      <c r="Q115" s="58"/>
    </row>
    <row r="116" spans="1:17">
      <c r="A116" s="32"/>
      <c r="B116" s="32"/>
      <c r="C116" s="32"/>
      <c r="D116" s="32"/>
      <c r="E116" s="32"/>
      <c r="F116" s="32"/>
      <c r="G116" s="32"/>
      <c r="H116" s="32"/>
      <c r="I116" s="32"/>
      <c r="J116" s="32"/>
      <c r="K116" s="32"/>
      <c r="L116" s="32"/>
      <c r="M116" s="32"/>
      <c r="N116" s="32"/>
      <c r="O116" s="32"/>
    </row>
    <row r="117" spans="1:17">
      <c r="A117" s="32"/>
      <c r="B117" s="32"/>
      <c r="C117" s="32"/>
      <c r="D117" s="32"/>
      <c r="E117" s="32"/>
      <c r="F117" s="32"/>
      <c r="G117" s="32"/>
      <c r="H117" s="32"/>
      <c r="I117" s="32"/>
      <c r="J117" s="32"/>
      <c r="K117" s="32"/>
      <c r="L117" s="32"/>
      <c r="M117" s="32"/>
      <c r="N117" s="32"/>
      <c r="O117" s="32"/>
    </row>
    <row r="118" spans="1:17">
      <c r="A118" s="32"/>
      <c r="B118" s="32"/>
      <c r="C118" s="32"/>
      <c r="D118" s="32"/>
      <c r="E118" s="32"/>
      <c r="F118" s="32"/>
      <c r="G118" s="32"/>
      <c r="H118" s="32"/>
      <c r="I118" s="32"/>
      <c r="J118" s="32"/>
      <c r="K118" s="32"/>
      <c r="L118" s="32"/>
      <c r="M118" s="32"/>
      <c r="N118" s="32"/>
      <c r="O118" s="32"/>
    </row>
    <row r="119" spans="1:17">
      <c r="A119" s="32"/>
      <c r="B119" s="32"/>
      <c r="C119" s="32"/>
      <c r="D119" s="32"/>
      <c r="E119" s="32"/>
      <c r="F119" s="32"/>
      <c r="G119" s="32"/>
      <c r="H119" s="32"/>
      <c r="I119" s="32"/>
      <c r="J119" s="32"/>
      <c r="K119" s="32"/>
      <c r="L119" s="32"/>
      <c r="M119" s="32"/>
      <c r="N119" s="32"/>
      <c r="O119" s="32"/>
    </row>
    <row r="120" spans="1:17">
      <c r="A120" s="32"/>
      <c r="B120" s="32"/>
      <c r="C120" s="32"/>
      <c r="D120" s="32"/>
      <c r="E120" s="32"/>
      <c r="F120" s="32"/>
      <c r="G120" s="32"/>
      <c r="H120" s="32"/>
      <c r="I120" s="32"/>
      <c r="J120" s="32"/>
      <c r="K120" s="32"/>
      <c r="L120" s="32"/>
      <c r="M120" s="32"/>
      <c r="N120" s="32"/>
      <c r="O120" s="32"/>
    </row>
    <row r="121" spans="1:17">
      <c r="A121" s="32"/>
      <c r="B121" s="32"/>
      <c r="C121" s="32"/>
      <c r="D121" s="32"/>
      <c r="E121" s="32"/>
      <c r="F121" s="32"/>
      <c r="G121" s="32"/>
      <c r="H121" s="32"/>
      <c r="I121" s="32"/>
      <c r="J121" s="32"/>
      <c r="K121" s="32"/>
      <c r="L121" s="32"/>
      <c r="M121" s="32"/>
      <c r="N121" s="32"/>
      <c r="O121" s="32"/>
    </row>
    <row r="122" spans="1:17">
      <c r="A122" s="32"/>
      <c r="B122" s="32"/>
      <c r="C122" s="32"/>
      <c r="D122" s="32"/>
      <c r="E122" s="32"/>
      <c r="F122" s="32"/>
      <c r="G122" s="32"/>
      <c r="H122" s="32"/>
      <c r="I122" s="32"/>
      <c r="J122" s="32"/>
      <c r="K122" s="32"/>
      <c r="L122" s="32"/>
      <c r="M122" s="32"/>
      <c r="N122" s="32"/>
      <c r="O122" s="32"/>
    </row>
    <row r="123" spans="1:17">
      <c r="A123" s="32"/>
      <c r="B123" s="32"/>
      <c r="C123" s="32"/>
      <c r="D123" s="32"/>
      <c r="E123" s="32"/>
      <c r="F123" s="32"/>
      <c r="G123" s="32"/>
      <c r="H123" s="32"/>
      <c r="I123" s="32"/>
      <c r="J123" s="32"/>
      <c r="K123" s="32"/>
      <c r="L123" s="32"/>
      <c r="M123" s="32"/>
      <c r="N123" s="32"/>
      <c r="O123" s="32"/>
    </row>
    <row r="124" spans="1:17">
      <c r="A124" s="32"/>
      <c r="B124" s="32"/>
      <c r="C124" s="32"/>
      <c r="D124" s="32"/>
      <c r="E124" s="32"/>
      <c r="F124" s="32"/>
      <c r="G124" s="32"/>
      <c r="H124" s="32"/>
      <c r="I124" s="32"/>
      <c r="J124" s="32"/>
      <c r="K124" s="32"/>
      <c r="L124" s="32"/>
      <c r="M124" s="32"/>
      <c r="N124" s="32"/>
      <c r="O124" s="32"/>
    </row>
    <row r="125" spans="1:17">
      <c r="A125" s="32"/>
      <c r="B125" s="32"/>
      <c r="C125" s="32"/>
      <c r="D125" s="32"/>
      <c r="E125" s="32"/>
      <c r="F125" s="32"/>
      <c r="G125" s="32"/>
      <c r="H125" s="32"/>
      <c r="I125" s="32"/>
      <c r="J125" s="32"/>
      <c r="K125" s="32"/>
      <c r="L125" s="32"/>
      <c r="M125" s="32"/>
      <c r="N125" s="32"/>
      <c r="O125" s="32"/>
    </row>
    <row r="126" spans="1:17">
      <c r="A126" s="32"/>
      <c r="B126" s="32"/>
      <c r="C126" s="32"/>
      <c r="D126" s="32"/>
      <c r="E126" s="32"/>
      <c r="F126" s="32"/>
      <c r="G126" s="32"/>
      <c r="H126" s="32"/>
      <c r="I126" s="32"/>
      <c r="J126" s="32"/>
      <c r="K126" s="32"/>
      <c r="L126" s="32"/>
      <c r="M126" s="32"/>
      <c r="N126" s="32"/>
      <c r="O126" s="32"/>
    </row>
    <row r="127" spans="1:17">
      <c r="A127" s="32"/>
      <c r="B127" s="32"/>
      <c r="C127" s="32"/>
      <c r="D127" s="32"/>
      <c r="E127" s="32"/>
      <c r="F127" s="32"/>
      <c r="G127" s="32"/>
      <c r="H127" s="32"/>
      <c r="I127" s="32"/>
      <c r="J127" s="32"/>
      <c r="K127" s="32"/>
      <c r="L127" s="32"/>
      <c r="M127" s="32"/>
      <c r="N127" s="32"/>
      <c r="O127" s="32"/>
    </row>
    <row r="128" spans="1:17">
      <c r="A128" s="32"/>
      <c r="B128" s="32"/>
      <c r="C128" s="32"/>
      <c r="D128" s="32"/>
      <c r="E128" s="32"/>
      <c r="F128" s="32"/>
      <c r="G128" s="32"/>
      <c r="H128" s="32"/>
      <c r="I128" s="32"/>
      <c r="J128" s="32"/>
      <c r="K128" s="32"/>
      <c r="L128" s="32"/>
      <c r="M128" s="32"/>
      <c r="N128" s="32"/>
      <c r="O128" s="32"/>
    </row>
    <row r="129" spans="1:15">
      <c r="A129" s="32"/>
      <c r="B129" s="32"/>
      <c r="C129" s="32"/>
      <c r="D129" s="32"/>
      <c r="E129" s="32"/>
      <c r="F129" s="32"/>
      <c r="G129" s="32"/>
      <c r="H129" s="32"/>
      <c r="I129" s="32"/>
      <c r="J129" s="32"/>
      <c r="K129" s="32"/>
      <c r="L129" s="32"/>
      <c r="M129" s="32"/>
      <c r="N129" s="32"/>
      <c r="O129" s="32"/>
    </row>
    <row r="130" spans="1:15">
      <c r="A130" s="32"/>
      <c r="B130" s="32"/>
      <c r="C130" s="32"/>
      <c r="D130" s="32"/>
      <c r="E130" s="32"/>
      <c r="F130" s="32"/>
      <c r="G130" s="32"/>
      <c r="H130" s="32"/>
      <c r="I130" s="32"/>
      <c r="J130" s="32"/>
      <c r="K130" s="32"/>
      <c r="L130" s="32"/>
      <c r="M130" s="32"/>
      <c r="N130" s="32"/>
      <c r="O130" s="32"/>
    </row>
    <row r="131" spans="1:15">
      <c r="A131" s="32"/>
      <c r="B131" s="32"/>
      <c r="C131" s="32"/>
      <c r="D131" s="32"/>
      <c r="E131" s="32"/>
      <c r="F131" s="32"/>
      <c r="G131" s="32"/>
      <c r="H131" s="32"/>
      <c r="I131" s="32"/>
      <c r="J131" s="32"/>
      <c r="K131" s="32"/>
      <c r="L131" s="32"/>
      <c r="M131" s="32"/>
      <c r="N131" s="32"/>
      <c r="O131" s="32"/>
    </row>
    <row r="132" spans="1:15">
      <c r="A132" s="32"/>
      <c r="B132" s="32"/>
      <c r="C132" s="32"/>
      <c r="D132" s="32"/>
      <c r="E132" s="32"/>
      <c r="F132" s="32"/>
      <c r="G132" s="32"/>
      <c r="H132" s="32"/>
      <c r="I132" s="32"/>
      <c r="J132" s="32"/>
      <c r="K132" s="32"/>
      <c r="L132" s="32"/>
      <c r="M132" s="32"/>
      <c r="N132" s="32"/>
      <c r="O132" s="32"/>
    </row>
    <row r="133" spans="1:15">
      <c r="A133" s="32"/>
      <c r="B133" s="32"/>
      <c r="C133" s="32"/>
      <c r="D133" s="32"/>
      <c r="E133" s="32"/>
      <c r="F133" s="32"/>
      <c r="G133" s="32"/>
      <c r="H133" s="32"/>
      <c r="I133" s="32"/>
      <c r="J133" s="32"/>
      <c r="K133" s="32"/>
      <c r="L133" s="32"/>
      <c r="M133" s="32"/>
      <c r="N133" s="32"/>
      <c r="O133" s="32"/>
    </row>
    <row r="134" spans="1:15">
      <c r="A134" s="32"/>
      <c r="B134" s="32"/>
      <c r="C134" s="32"/>
      <c r="D134" s="32"/>
      <c r="E134" s="32"/>
      <c r="F134" s="32"/>
      <c r="G134" s="32"/>
      <c r="H134" s="32"/>
      <c r="I134" s="32"/>
      <c r="J134" s="32"/>
      <c r="K134" s="32"/>
      <c r="L134" s="32"/>
      <c r="M134" s="32"/>
      <c r="N134" s="32"/>
      <c r="O134" s="32"/>
    </row>
    <row r="135" spans="1:15">
      <c r="A135" s="32"/>
      <c r="B135" s="32"/>
      <c r="C135" s="32"/>
      <c r="D135" s="32"/>
      <c r="E135" s="32"/>
      <c r="F135" s="32"/>
      <c r="G135" s="32"/>
      <c r="H135" s="32"/>
      <c r="I135" s="32"/>
      <c r="J135" s="32"/>
      <c r="K135" s="32"/>
      <c r="L135" s="32"/>
      <c r="M135" s="32"/>
      <c r="N135" s="32"/>
      <c r="O135" s="32"/>
    </row>
    <row r="136" spans="1:15">
      <c r="A136" s="32"/>
      <c r="B136" s="32"/>
      <c r="C136" s="32"/>
      <c r="D136" s="32"/>
      <c r="E136" s="32"/>
      <c r="F136" s="32"/>
      <c r="G136" s="32"/>
      <c r="H136" s="32"/>
      <c r="I136" s="32"/>
      <c r="J136" s="32"/>
      <c r="K136" s="32"/>
      <c r="L136" s="32"/>
      <c r="M136" s="32"/>
      <c r="N136" s="32"/>
      <c r="O136" s="32"/>
    </row>
    <row r="137" spans="1:15">
      <c r="A137" s="32"/>
      <c r="B137" s="32"/>
      <c r="C137" s="32"/>
      <c r="D137" s="32"/>
      <c r="E137" s="32"/>
      <c r="F137" s="32"/>
      <c r="G137" s="32"/>
      <c r="H137" s="32"/>
      <c r="I137" s="32"/>
      <c r="J137" s="32"/>
      <c r="K137" s="32"/>
      <c r="L137" s="32"/>
      <c r="M137" s="32"/>
      <c r="N137" s="32"/>
      <c r="O137" s="32"/>
    </row>
    <row r="138" spans="1:15">
      <c r="A138" s="32"/>
      <c r="B138" s="32"/>
      <c r="C138" s="32"/>
      <c r="D138" s="32"/>
      <c r="E138" s="32"/>
      <c r="F138" s="32"/>
      <c r="G138" s="32"/>
      <c r="H138" s="32"/>
      <c r="I138" s="32"/>
      <c r="J138" s="32"/>
      <c r="K138" s="32"/>
      <c r="L138" s="32"/>
      <c r="M138" s="32"/>
      <c r="N138" s="32"/>
      <c r="O138" s="32"/>
    </row>
    <row r="139" spans="1:15">
      <c r="A139" s="32"/>
      <c r="B139" s="32"/>
      <c r="C139" s="32"/>
      <c r="D139" s="32"/>
      <c r="E139" s="32"/>
      <c r="F139" s="32"/>
      <c r="G139" s="32"/>
      <c r="H139" s="32"/>
      <c r="I139" s="32"/>
      <c r="J139" s="32"/>
      <c r="K139" s="32"/>
      <c r="L139" s="32"/>
      <c r="M139" s="32"/>
      <c r="N139" s="32"/>
      <c r="O139" s="32"/>
    </row>
    <row r="140" spans="1:15">
      <c r="A140" s="32"/>
      <c r="B140" s="32"/>
      <c r="C140" s="32"/>
      <c r="D140" s="32"/>
      <c r="E140" s="32"/>
      <c r="F140" s="32"/>
      <c r="G140" s="32"/>
      <c r="H140" s="32"/>
      <c r="I140" s="32"/>
      <c r="J140" s="32"/>
      <c r="K140" s="32"/>
      <c r="L140" s="32"/>
      <c r="M140" s="32"/>
      <c r="N140" s="32"/>
      <c r="O140" s="32"/>
    </row>
    <row r="141" spans="1:15">
      <c r="A141" s="32"/>
      <c r="B141" s="32"/>
      <c r="C141" s="32"/>
      <c r="D141" s="32"/>
      <c r="E141" s="32"/>
      <c r="F141" s="32"/>
      <c r="G141" s="32"/>
      <c r="H141" s="32"/>
      <c r="I141" s="32"/>
      <c r="J141" s="32"/>
      <c r="K141" s="32"/>
      <c r="L141" s="32"/>
      <c r="M141" s="32"/>
      <c r="N141" s="32"/>
      <c r="O141" s="32"/>
    </row>
    <row r="142" spans="1:15">
      <c r="A142" s="32"/>
      <c r="B142" s="32"/>
      <c r="C142" s="32"/>
      <c r="D142" s="32"/>
      <c r="E142" s="32"/>
      <c r="F142" s="32"/>
      <c r="G142" s="32"/>
      <c r="H142" s="32"/>
      <c r="I142" s="32"/>
      <c r="J142" s="32"/>
      <c r="K142" s="32"/>
      <c r="L142" s="32"/>
      <c r="M142" s="32"/>
      <c r="N142" s="32"/>
      <c r="O142" s="32"/>
    </row>
    <row r="143" spans="1:15">
      <c r="A143" s="32"/>
      <c r="B143" s="32"/>
      <c r="C143" s="32"/>
      <c r="D143" s="32"/>
      <c r="E143" s="32"/>
      <c r="F143" s="32"/>
      <c r="G143" s="32"/>
      <c r="H143" s="32"/>
      <c r="I143" s="32"/>
      <c r="J143" s="32"/>
      <c r="K143" s="32"/>
      <c r="L143" s="32"/>
      <c r="M143" s="32"/>
      <c r="N143" s="32"/>
      <c r="O143" s="32"/>
    </row>
    <row r="144" spans="1:15">
      <c r="A144" s="32"/>
      <c r="B144" s="32"/>
      <c r="C144" s="32"/>
      <c r="D144" s="32"/>
      <c r="E144" s="32"/>
      <c r="F144" s="32"/>
      <c r="G144" s="32"/>
      <c r="H144" s="32"/>
      <c r="I144" s="32"/>
      <c r="J144" s="32"/>
      <c r="K144" s="32"/>
      <c r="L144" s="32"/>
      <c r="M144" s="32"/>
      <c r="N144" s="32"/>
      <c r="O144" s="32"/>
    </row>
    <row r="145" spans="1:15">
      <c r="A145" s="32"/>
      <c r="B145" s="32"/>
      <c r="C145" s="32"/>
      <c r="D145" s="32"/>
      <c r="E145" s="32"/>
      <c r="F145" s="32"/>
      <c r="G145" s="32"/>
      <c r="H145" s="32"/>
      <c r="I145" s="32"/>
      <c r="J145" s="32"/>
      <c r="K145" s="32"/>
      <c r="L145" s="32"/>
      <c r="M145" s="32"/>
      <c r="N145" s="32"/>
      <c r="O145" s="32"/>
    </row>
    <row r="146" spans="1:15">
      <c r="A146" s="32"/>
      <c r="B146" s="32"/>
      <c r="C146" s="32"/>
      <c r="D146" s="32"/>
      <c r="E146" s="32"/>
      <c r="F146" s="32"/>
      <c r="G146" s="32"/>
      <c r="H146" s="32"/>
      <c r="I146" s="32"/>
      <c r="J146" s="32"/>
      <c r="K146" s="32"/>
      <c r="L146" s="32"/>
      <c r="M146" s="32"/>
      <c r="N146" s="32"/>
      <c r="O146" s="32"/>
    </row>
    <row r="147" spans="1:15">
      <c r="A147" s="32"/>
      <c r="B147" s="32"/>
      <c r="C147" s="32"/>
      <c r="D147" s="32"/>
      <c r="E147" s="32"/>
      <c r="F147" s="32"/>
      <c r="G147" s="32"/>
      <c r="H147" s="32"/>
      <c r="I147" s="32"/>
      <c r="J147" s="32"/>
      <c r="K147" s="32"/>
      <c r="L147" s="32"/>
      <c r="M147" s="32"/>
      <c r="N147" s="32"/>
      <c r="O147" s="32"/>
    </row>
    <row r="148" spans="1:15">
      <c r="A148" s="32"/>
      <c r="B148" s="32"/>
      <c r="C148" s="32"/>
      <c r="D148" s="32"/>
      <c r="E148" s="32"/>
      <c r="F148" s="32"/>
      <c r="G148" s="32"/>
      <c r="H148" s="32"/>
      <c r="I148" s="32"/>
      <c r="J148" s="32"/>
      <c r="K148" s="32"/>
      <c r="L148" s="32"/>
      <c r="M148" s="32"/>
      <c r="N148" s="32"/>
      <c r="O148" s="32"/>
    </row>
    <row r="149" spans="1:15">
      <c r="A149" s="32"/>
      <c r="B149" s="32"/>
      <c r="C149" s="32"/>
      <c r="D149" s="32"/>
      <c r="E149" s="32"/>
      <c r="F149" s="32"/>
      <c r="G149" s="32"/>
      <c r="H149" s="32"/>
      <c r="I149" s="32"/>
      <c r="J149" s="32"/>
      <c r="K149" s="32"/>
      <c r="L149" s="32"/>
      <c r="M149" s="32"/>
      <c r="N149" s="32"/>
      <c r="O149" s="32"/>
    </row>
    <row r="150" spans="1:15">
      <c r="A150" s="32"/>
      <c r="B150" s="32"/>
      <c r="C150" s="32"/>
      <c r="D150" s="32"/>
      <c r="E150" s="32"/>
      <c r="F150" s="32"/>
      <c r="G150" s="32"/>
      <c r="H150" s="32"/>
      <c r="I150" s="32"/>
      <c r="J150" s="32"/>
      <c r="K150" s="32"/>
      <c r="L150" s="32"/>
      <c r="M150" s="32"/>
      <c r="N150" s="32"/>
      <c r="O150" s="32"/>
    </row>
    <row r="151" spans="1:15">
      <c r="A151" s="32"/>
      <c r="B151" s="32"/>
      <c r="C151" s="32"/>
      <c r="D151" s="32"/>
      <c r="E151" s="32"/>
      <c r="F151" s="32"/>
      <c r="G151" s="32"/>
      <c r="H151" s="32"/>
      <c r="I151" s="32"/>
      <c r="J151" s="32"/>
      <c r="K151" s="32"/>
      <c r="L151" s="32"/>
      <c r="M151" s="32"/>
      <c r="N151" s="32"/>
      <c r="O151" s="32"/>
    </row>
    <row r="152" spans="1:15">
      <c r="A152" s="32"/>
      <c r="B152" s="32"/>
      <c r="C152" s="32"/>
      <c r="D152" s="32"/>
      <c r="E152" s="32"/>
      <c r="F152" s="32"/>
      <c r="G152" s="32"/>
      <c r="H152" s="32"/>
      <c r="I152" s="32"/>
      <c r="J152" s="32"/>
      <c r="K152" s="32"/>
      <c r="L152" s="32"/>
      <c r="M152" s="32"/>
      <c r="N152" s="32"/>
      <c r="O152" s="32"/>
    </row>
    <row r="153" spans="1:15">
      <c r="A153" s="32"/>
      <c r="B153" s="32"/>
      <c r="C153" s="32"/>
      <c r="D153" s="32"/>
      <c r="E153" s="32"/>
      <c r="F153" s="32"/>
      <c r="G153" s="32"/>
      <c r="H153" s="32"/>
      <c r="I153" s="32"/>
      <c r="J153" s="32"/>
      <c r="K153" s="32"/>
      <c r="L153" s="32"/>
      <c r="M153" s="32"/>
      <c r="N153" s="32"/>
      <c r="O153" s="32"/>
    </row>
    <row r="154" spans="1:15">
      <c r="A154" s="32"/>
      <c r="B154" s="32"/>
      <c r="C154" s="32"/>
      <c r="D154" s="32"/>
      <c r="E154" s="32"/>
      <c r="F154" s="32"/>
      <c r="G154" s="32"/>
      <c r="H154" s="32"/>
      <c r="I154" s="32"/>
      <c r="J154" s="32"/>
      <c r="K154" s="32"/>
      <c r="L154" s="32"/>
      <c r="M154" s="32"/>
      <c r="N154" s="32"/>
      <c r="O154" s="32"/>
    </row>
    <row r="155" spans="1:15">
      <c r="A155" s="32"/>
      <c r="B155" s="32"/>
      <c r="C155" s="32"/>
      <c r="D155" s="32"/>
      <c r="E155" s="32"/>
      <c r="F155" s="32"/>
      <c r="G155" s="32"/>
      <c r="H155" s="32"/>
      <c r="I155" s="32"/>
      <c r="J155" s="32"/>
      <c r="K155" s="32"/>
      <c r="L155" s="32"/>
      <c r="M155" s="32"/>
      <c r="N155" s="32"/>
      <c r="O155" s="32"/>
    </row>
    <row r="156" spans="1:15">
      <c r="A156" s="32"/>
      <c r="B156" s="32"/>
      <c r="C156" s="32"/>
      <c r="D156" s="32"/>
      <c r="E156" s="32"/>
      <c r="F156" s="32"/>
      <c r="G156" s="32"/>
      <c r="H156" s="32"/>
      <c r="I156" s="32"/>
      <c r="J156" s="32"/>
      <c r="K156" s="32"/>
      <c r="L156" s="32"/>
      <c r="M156" s="32"/>
      <c r="N156" s="32"/>
      <c r="O156" s="32"/>
    </row>
    <row r="157" spans="1:15">
      <c r="A157" s="32"/>
      <c r="B157" s="32"/>
      <c r="C157" s="32"/>
      <c r="D157" s="32"/>
      <c r="E157" s="32"/>
      <c r="F157" s="32"/>
      <c r="G157" s="32"/>
      <c r="H157" s="32"/>
      <c r="I157" s="32"/>
      <c r="J157" s="32"/>
      <c r="K157" s="32"/>
      <c r="L157" s="32"/>
      <c r="M157" s="32"/>
      <c r="N157" s="32"/>
      <c r="O157" s="32"/>
    </row>
    <row r="158" spans="1:15">
      <c r="A158" s="32"/>
      <c r="B158" s="32"/>
      <c r="C158" s="32"/>
      <c r="D158" s="32"/>
      <c r="E158" s="32"/>
      <c r="F158" s="32"/>
      <c r="G158" s="32"/>
      <c r="H158" s="32"/>
      <c r="I158" s="32"/>
      <c r="J158" s="32"/>
      <c r="K158" s="32"/>
      <c r="L158" s="32"/>
      <c r="M158" s="32"/>
      <c r="N158" s="32"/>
      <c r="O158" s="32"/>
    </row>
    <row r="159" spans="1:15">
      <c r="A159" s="32"/>
      <c r="B159" s="32"/>
      <c r="C159" s="32"/>
      <c r="D159" s="32"/>
      <c r="E159" s="32"/>
      <c r="F159" s="32"/>
      <c r="G159" s="32"/>
      <c r="H159" s="32"/>
      <c r="I159" s="32"/>
      <c r="J159" s="32"/>
      <c r="K159" s="32"/>
      <c r="L159" s="32"/>
      <c r="M159" s="32"/>
      <c r="N159" s="32"/>
      <c r="O159" s="32"/>
    </row>
    <row r="160" spans="1:15">
      <c r="A160" s="32"/>
      <c r="B160" s="32"/>
      <c r="C160" s="32"/>
      <c r="D160" s="32"/>
      <c r="E160" s="32"/>
      <c r="F160" s="32"/>
      <c r="G160" s="32"/>
      <c r="H160" s="32"/>
      <c r="I160" s="32"/>
      <c r="J160" s="32"/>
      <c r="K160" s="32"/>
      <c r="L160" s="32"/>
      <c r="M160" s="32"/>
      <c r="N160" s="32"/>
      <c r="O160" s="32"/>
    </row>
    <row r="161" spans="1:15">
      <c r="A161" s="32"/>
      <c r="B161" s="32"/>
      <c r="C161" s="32"/>
      <c r="D161" s="32"/>
      <c r="E161" s="32"/>
      <c r="F161" s="32"/>
      <c r="G161" s="32"/>
      <c r="H161" s="32"/>
      <c r="I161" s="32"/>
      <c r="J161" s="32"/>
      <c r="K161" s="32"/>
      <c r="L161" s="32"/>
      <c r="M161" s="32"/>
      <c r="N161" s="32"/>
      <c r="O161" s="32"/>
    </row>
    <row r="162" spans="1:15">
      <c r="A162" s="32"/>
      <c r="B162" s="32"/>
      <c r="C162" s="32"/>
      <c r="D162" s="32"/>
      <c r="E162" s="32"/>
      <c r="F162" s="32"/>
      <c r="G162" s="32"/>
      <c r="H162" s="32"/>
      <c r="I162" s="32"/>
      <c r="J162" s="32"/>
      <c r="K162" s="32"/>
      <c r="L162" s="32"/>
      <c r="M162" s="32"/>
      <c r="N162" s="32"/>
      <c r="O162" s="32"/>
    </row>
    <row r="163" spans="1:15">
      <c r="A163" s="32"/>
      <c r="B163" s="32"/>
      <c r="C163" s="32"/>
      <c r="D163" s="32"/>
      <c r="E163" s="32"/>
      <c r="F163" s="32"/>
      <c r="G163" s="32"/>
      <c r="H163" s="32"/>
      <c r="I163" s="32"/>
      <c r="J163" s="32"/>
      <c r="K163" s="32"/>
      <c r="L163" s="32"/>
      <c r="M163" s="32"/>
      <c r="N163" s="32"/>
      <c r="O163" s="32"/>
    </row>
    <row r="164" spans="1:15">
      <c r="A164" s="32"/>
      <c r="B164" s="32"/>
      <c r="C164" s="32"/>
      <c r="D164" s="32"/>
      <c r="E164" s="32"/>
      <c r="F164" s="32"/>
      <c r="G164" s="32"/>
      <c r="H164" s="32"/>
      <c r="I164" s="32"/>
      <c r="J164" s="32"/>
      <c r="K164" s="32"/>
      <c r="L164" s="32"/>
      <c r="M164" s="32"/>
      <c r="N164" s="32"/>
      <c r="O164" s="32"/>
    </row>
    <row r="165" spans="1:15">
      <c r="A165" s="32"/>
      <c r="B165" s="32"/>
      <c r="C165" s="32"/>
      <c r="D165" s="32"/>
      <c r="E165" s="32"/>
      <c r="F165" s="32"/>
      <c r="G165" s="32"/>
      <c r="H165" s="32"/>
      <c r="I165" s="32"/>
      <c r="J165" s="32"/>
      <c r="K165" s="32"/>
      <c r="L165" s="32"/>
      <c r="M165" s="32"/>
      <c r="N165" s="32"/>
      <c r="O165" s="32"/>
    </row>
    <row r="166" spans="1:15">
      <c r="A166" s="32"/>
      <c r="B166" s="32"/>
      <c r="C166" s="32"/>
      <c r="D166" s="32"/>
      <c r="E166" s="32"/>
      <c r="F166" s="32"/>
      <c r="G166" s="32"/>
      <c r="H166" s="32"/>
      <c r="I166" s="32"/>
      <c r="J166" s="32"/>
      <c r="K166" s="32"/>
      <c r="L166" s="32"/>
      <c r="M166" s="32"/>
      <c r="N166" s="32"/>
      <c r="O166" s="32"/>
    </row>
    <row r="167" spans="1:15">
      <c r="A167" s="32"/>
      <c r="B167" s="32"/>
      <c r="C167" s="32"/>
      <c r="D167" s="32"/>
      <c r="E167" s="32"/>
      <c r="F167" s="32"/>
      <c r="G167" s="32"/>
      <c r="H167" s="32"/>
      <c r="I167" s="32"/>
      <c r="J167" s="32"/>
      <c r="K167" s="32"/>
      <c r="L167" s="32"/>
      <c r="M167" s="32"/>
      <c r="N167" s="32"/>
      <c r="O167" s="32"/>
    </row>
    <row r="168" spans="1:15">
      <c r="A168" s="32"/>
      <c r="B168" s="32"/>
      <c r="C168" s="32"/>
      <c r="D168" s="32"/>
      <c r="E168" s="32"/>
      <c r="F168" s="32"/>
      <c r="G168" s="32"/>
      <c r="H168" s="32"/>
      <c r="I168" s="32"/>
      <c r="J168" s="32"/>
      <c r="K168" s="32"/>
      <c r="L168" s="32"/>
      <c r="M168" s="32"/>
      <c r="N168" s="32"/>
      <c r="O168" s="32"/>
    </row>
    <row r="169" spans="1:15">
      <c r="A169" s="32"/>
      <c r="B169" s="32"/>
      <c r="C169" s="32"/>
      <c r="D169" s="32"/>
      <c r="E169" s="32"/>
      <c r="F169" s="32"/>
      <c r="G169" s="32"/>
      <c r="H169" s="32"/>
      <c r="I169" s="32"/>
      <c r="J169" s="32"/>
      <c r="K169" s="32"/>
      <c r="L169" s="32"/>
      <c r="M169" s="32"/>
      <c r="N169" s="32"/>
      <c r="O169" s="32"/>
    </row>
    <row r="170" spans="1:15">
      <c r="A170" s="32"/>
      <c r="B170" s="32"/>
      <c r="C170" s="32"/>
      <c r="D170" s="32"/>
      <c r="E170" s="32"/>
      <c r="F170" s="32"/>
      <c r="G170" s="32"/>
      <c r="H170" s="32"/>
      <c r="I170" s="32"/>
      <c r="J170" s="32"/>
      <c r="K170" s="32"/>
      <c r="L170" s="32"/>
      <c r="M170" s="32"/>
      <c r="N170" s="32"/>
      <c r="O170" s="32"/>
    </row>
    <row r="171" spans="1:15">
      <c r="A171" s="32"/>
      <c r="B171" s="32"/>
      <c r="C171" s="32"/>
      <c r="D171" s="32"/>
      <c r="E171" s="32"/>
      <c r="F171" s="32"/>
      <c r="G171" s="32"/>
      <c r="H171" s="32"/>
      <c r="I171" s="32"/>
      <c r="J171" s="32"/>
      <c r="K171" s="32"/>
      <c r="L171" s="32"/>
      <c r="M171" s="32"/>
      <c r="N171" s="32"/>
      <c r="O171" s="32"/>
    </row>
    <row r="172" spans="1:15">
      <c r="A172" s="32"/>
      <c r="B172" s="32"/>
      <c r="C172" s="32"/>
      <c r="D172" s="32"/>
      <c r="E172" s="32"/>
      <c r="F172" s="32"/>
      <c r="G172" s="32"/>
      <c r="H172" s="32"/>
      <c r="I172" s="32"/>
      <c r="J172" s="32"/>
      <c r="K172" s="32"/>
      <c r="L172" s="32"/>
      <c r="M172" s="32"/>
      <c r="N172" s="32"/>
      <c r="O172" s="32"/>
    </row>
    <row r="173" spans="1:15">
      <c r="A173" s="32"/>
      <c r="B173" s="32"/>
      <c r="C173" s="32"/>
      <c r="D173" s="32"/>
      <c r="E173" s="32"/>
      <c r="F173" s="32"/>
      <c r="G173" s="32"/>
      <c r="H173" s="32"/>
      <c r="I173" s="32"/>
      <c r="J173" s="32"/>
      <c r="K173" s="32"/>
      <c r="L173" s="32"/>
      <c r="M173" s="32"/>
      <c r="N173" s="32"/>
      <c r="O173" s="32"/>
    </row>
    <row r="174" spans="1:15">
      <c r="A174" s="32"/>
      <c r="B174" s="32"/>
      <c r="C174" s="32"/>
      <c r="D174" s="32"/>
      <c r="E174" s="32"/>
      <c r="F174" s="32"/>
      <c r="G174" s="32"/>
      <c r="H174" s="32"/>
      <c r="I174" s="32"/>
      <c r="J174" s="32"/>
      <c r="K174" s="32"/>
      <c r="L174" s="32"/>
      <c r="M174" s="32"/>
      <c r="N174" s="32"/>
      <c r="O174" s="32"/>
    </row>
    <row r="175" spans="1:15">
      <c r="A175" s="32"/>
      <c r="B175" s="32"/>
      <c r="C175" s="32"/>
      <c r="D175" s="32"/>
      <c r="E175" s="32"/>
      <c r="F175" s="32"/>
      <c r="G175" s="32"/>
      <c r="H175" s="32"/>
      <c r="I175" s="32"/>
      <c r="J175" s="32"/>
      <c r="K175" s="32"/>
      <c r="L175" s="32"/>
      <c r="M175" s="32"/>
      <c r="N175" s="32"/>
      <c r="O175" s="32"/>
    </row>
    <row r="176" spans="1:15">
      <c r="A176" s="32"/>
      <c r="B176" s="32"/>
      <c r="C176" s="32"/>
      <c r="D176" s="32"/>
      <c r="E176" s="32"/>
      <c r="F176" s="32"/>
      <c r="G176" s="32"/>
      <c r="H176" s="32"/>
      <c r="I176" s="32"/>
      <c r="J176" s="32"/>
      <c r="K176" s="32"/>
      <c r="L176" s="32"/>
      <c r="M176" s="32"/>
      <c r="N176" s="32"/>
      <c r="O176" s="32"/>
    </row>
    <row r="177" spans="1:15">
      <c r="A177" s="32"/>
      <c r="B177" s="32"/>
      <c r="C177" s="32"/>
      <c r="D177" s="32"/>
      <c r="E177" s="32"/>
      <c r="F177" s="32"/>
      <c r="G177" s="32"/>
      <c r="H177" s="32"/>
      <c r="I177" s="32"/>
      <c r="J177" s="32"/>
      <c r="K177" s="32"/>
      <c r="L177" s="32"/>
      <c r="M177" s="32"/>
      <c r="N177" s="32"/>
      <c r="O177" s="32"/>
    </row>
    <row r="178" spans="1:15">
      <c r="A178" s="32"/>
      <c r="B178" s="32"/>
      <c r="C178" s="32"/>
      <c r="D178" s="32"/>
      <c r="E178" s="32"/>
      <c r="F178" s="32"/>
      <c r="G178" s="32"/>
      <c r="H178" s="32"/>
      <c r="I178" s="32"/>
      <c r="J178" s="32"/>
      <c r="K178" s="32"/>
      <c r="L178" s="32"/>
      <c r="M178" s="32"/>
      <c r="N178" s="32"/>
      <c r="O178" s="32"/>
    </row>
    <row r="179" spans="1:15">
      <c r="A179" s="32"/>
      <c r="B179" s="32"/>
      <c r="C179" s="32"/>
      <c r="D179" s="32"/>
      <c r="E179" s="32"/>
      <c r="F179" s="32"/>
      <c r="G179" s="32"/>
      <c r="H179" s="32"/>
      <c r="I179" s="32"/>
      <c r="J179" s="32"/>
      <c r="K179" s="32"/>
      <c r="L179" s="32"/>
      <c r="M179" s="32"/>
      <c r="N179" s="32"/>
      <c r="O179" s="32"/>
    </row>
    <row r="180" spans="1:15">
      <c r="A180" s="32"/>
      <c r="B180" s="32"/>
      <c r="C180" s="32"/>
      <c r="D180" s="32"/>
      <c r="E180" s="32"/>
      <c r="F180" s="32"/>
      <c r="G180" s="32"/>
      <c r="H180" s="32"/>
      <c r="I180" s="32"/>
      <c r="J180" s="32"/>
      <c r="K180" s="32"/>
      <c r="L180" s="32"/>
      <c r="M180" s="32"/>
      <c r="N180" s="32"/>
      <c r="O180" s="32"/>
    </row>
    <row r="181" spans="1:15">
      <c r="A181" s="32"/>
      <c r="B181" s="32"/>
      <c r="C181" s="32"/>
      <c r="D181" s="32"/>
      <c r="E181" s="32"/>
      <c r="F181" s="32"/>
      <c r="G181" s="32"/>
      <c r="H181" s="32"/>
      <c r="I181" s="32"/>
      <c r="J181" s="32"/>
      <c r="K181" s="32"/>
      <c r="L181" s="32"/>
      <c r="M181" s="32"/>
      <c r="N181" s="32"/>
      <c r="O181" s="32"/>
    </row>
    <row r="182" spans="1:15">
      <c r="A182" s="32"/>
      <c r="B182" s="32"/>
      <c r="C182" s="32"/>
      <c r="D182" s="32"/>
      <c r="E182" s="32"/>
      <c r="F182" s="32"/>
      <c r="G182" s="32"/>
      <c r="H182" s="32"/>
      <c r="I182" s="32"/>
      <c r="J182" s="32"/>
      <c r="K182" s="32"/>
      <c r="L182" s="32"/>
      <c r="M182" s="32"/>
      <c r="N182" s="32"/>
      <c r="O182" s="32"/>
    </row>
    <row r="183" spans="1:15">
      <c r="A183" s="32"/>
      <c r="B183" s="32"/>
      <c r="C183" s="32"/>
      <c r="D183" s="32"/>
      <c r="E183" s="32"/>
      <c r="F183" s="32"/>
      <c r="G183" s="32"/>
      <c r="H183" s="32"/>
      <c r="I183" s="32"/>
      <c r="J183" s="32"/>
      <c r="K183" s="32"/>
      <c r="L183" s="32"/>
      <c r="M183" s="32"/>
      <c r="N183" s="32"/>
      <c r="O183" s="32"/>
    </row>
    <row r="184" spans="1:15">
      <c r="A184" s="32"/>
      <c r="B184" s="32"/>
      <c r="C184" s="32"/>
      <c r="D184" s="32"/>
      <c r="E184" s="32"/>
      <c r="F184" s="32"/>
      <c r="G184" s="32"/>
      <c r="H184" s="32"/>
      <c r="I184" s="32"/>
      <c r="J184" s="32"/>
      <c r="K184" s="32"/>
      <c r="L184" s="32"/>
      <c r="M184" s="32"/>
      <c r="N184" s="32"/>
      <c r="O184" s="32"/>
    </row>
    <row r="185" spans="1:15">
      <c r="A185" s="32"/>
      <c r="B185" s="32"/>
      <c r="C185" s="32"/>
      <c r="D185" s="32"/>
      <c r="E185" s="32"/>
      <c r="F185" s="32"/>
      <c r="G185" s="32"/>
      <c r="H185" s="32"/>
      <c r="I185" s="32"/>
      <c r="J185" s="32"/>
      <c r="K185" s="32"/>
      <c r="L185" s="32"/>
      <c r="M185" s="32"/>
      <c r="N185" s="32"/>
      <c r="O185" s="32"/>
    </row>
    <row r="186" spans="1:15">
      <c r="A186" s="32"/>
      <c r="B186" s="32"/>
      <c r="C186" s="32"/>
      <c r="D186" s="32"/>
      <c r="E186" s="32"/>
      <c r="F186" s="32"/>
      <c r="G186" s="32"/>
      <c r="H186" s="32"/>
      <c r="I186" s="32"/>
      <c r="J186" s="32"/>
      <c r="K186" s="32"/>
      <c r="L186" s="32"/>
      <c r="M186" s="32"/>
      <c r="N186" s="32"/>
      <c r="O186" s="32"/>
    </row>
    <row r="187" spans="1:15">
      <c r="A187" s="32"/>
      <c r="B187" s="32"/>
      <c r="C187" s="32"/>
      <c r="D187" s="32"/>
      <c r="E187" s="32"/>
      <c r="F187" s="32"/>
      <c r="G187" s="32"/>
      <c r="H187" s="32"/>
      <c r="I187" s="32"/>
      <c r="J187" s="32"/>
      <c r="K187" s="32"/>
      <c r="L187" s="32"/>
      <c r="M187" s="32"/>
      <c r="N187" s="32"/>
      <c r="O187" s="32"/>
    </row>
    <row r="188" spans="1:15">
      <c r="A188" s="32"/>
      <c r="B188" s="32"/>
      <c r="C188" s="32"/>
      <c r="D188" s="32"/>
      <c r="E188" s="32"/>
      <c r="F188" s="32"/>
      <c r="G188" s="32"/>
      <c r="H188" s="32"/>
      <c r="I188" s="32"/>
      <c r="J188" s="32"/>
      <c r="K188" s="32"/>
      <c r="L188" s="32"/>
      <c r="M188" s="32"/>
      <c r="N188" s="32"/>
      <c r="O188" s="32"/>
    </row>
    <row r="189" spans="1:15">
      <c r="A189" s="32"/>
      <c r="B189" s="32"/>
      <c r="C189" s="32"/>
      <c r="D189" s="32"/>
      <c r="E189" s="32"/>
      <c r="F189" s="32"/>
      <c r="G189" s="32"/>
      <c r="H189" s="32"/>
      <c r="I189" s="32"/>
      <c r="J189" s="32"/>
      <c r="K189" s="32"/>
      <c r="L189" s="32"/>
      <c r="M189" s="32"/>
      <c r="N189" s="32"/>
      <c r="O189" s="32"/>
    </row>
    <row r="190" spans="1:15">
      <c r="A190" s="32"/>
      <c r="B190" s="32"/>
      <c r="C190" s="32"/>
      <c r="D190" s="32"/>
      <c r="E190" s="32"/>
      <c r="F190" s="32"/>
      <c r="G190" s="32"/>
      <c r="H190" s="32"/>
      <c r="I190" s="32"/>
      <c r="J190" s="32"/>
      <c r="K190" s="32"/>
      <c r="L190" s="32"/>
      <c r="M190" s="32"/>
      <c r="N190" s="32"/>
      <c r="O190" s="32"/>
    </row>
    <row r="191" spans="1:15">
      <c r="A191" s="32"/>
      <c r="B191" s="32"/>
      <c r="C191" s="32"/>
      <c r="D191" s="32"/>
      <c r="E191" s="32"/>
      <c r="F191" s="32"/>
      <c r="G191" s="32"/>
      <c r="H191" s="32"/>
      <c r="I191" s="32"/>
      <c r="J191" s="32"/>
      <c r="K191" s="32"/>
      <c r="L191" s="32"/>
      <c r="M191" s="32"/>
      <c r="N191" s="32"/>
      <c r="O191" s="32"/>
    </row>
    <row r="192" spans="1:15">
      <c r="A192" s="32"/>
      <c r="B192" s="32"/>
      <c r="C192" s="32"/>
      <c r="D192" s="32"/>
      <c r="E192" s="32"/>
      <c r="F192" s="32"/>
      <c r="G192" s="32"/>
      <c r="H192" s="32"/>
      <c r="I192" s="32"/>
      <c r="J192" s="32"/>
      <c r="K192" s="32"/>
      <c r="L192" s="32"/>
      <c r="M192" s="32"/>
      <c r="N192" s="32"/>
      <c r="O192" s="32"/>
    </row>
    <row r="193" spans="1:15">
      <c r="A193" s="32"/>
      <c r="B193" s="32"/>
      <c r="C193" s="32"/>
      <c r="D193" s="32"/>
      <c r="E193" s="32"/>
      <c r="F193" s="32"/>
      <c r="G193" s="32"/>
      <c r="H193" s="32"/>
      <c r="I193" s="32"/>
      <c r="J193" s="32"/>
      <c r="K193" s="32"/>
      <c r="L193" s="32"/>
      <c r="M193" s="32"/>
      <c r="N193" s="32"/>
      <c r="O193" s="32"/>
    </row>
    <row r="194" spans="1:15">
      <c r="A194" s="32"/>
      <c r="B194" s="32"/>
      <c r="C194" s="32"/>
      <c r="D194" s="32"/>
      <c r="E194" s="32"/>
      <c r="F194" s="32"/>
      <c r="G194" s="32"/>
      <c r="H194" s="32"/>
      <c r="I194" s="32"/>
      <c r="J194" s="32"/>
      <c r="K194" s="32"/>
      <c r="L194" s="32"/>
      <c r="M194" s="32"/>
      <c r="N194" s="32"/>
      <c r="O194" s="32"/>
    </row>
    <row r="195" spans="1:15">
      <c r="A195" s="32"/>
      <c r="B195" s="32"/>
      <c r="C195" s="32"/>
      <c r="D195" s="32"/>
      <c r="E195" s="32"/>
      <c r="F195" s="32"/>
      <c r="G195" s="32"/>
      <c r="H195" s="32"/>
      <c r="I195" s="32"/>
      <c r="J195" s="32"/>
      <c r="K195" s="32"/>
      <c r="L195" s="32"/>
      <c r="M195" s="32"/>
      <c r="N195" s="32"/>
      <c r="O195" s="32"/>
    </row>
    <row r="196" spans="1:15">
      <c r="A196" s="32"/>
      <c r="B196" s="32"/>
      <c r="C196" s="32"/>
      <c r="D196" s="32"/>
      <c r="E196" s="32"/>
      <c r="F196" s="32"/>
      <c r="G196" s="32"/>
      <c r="H196" s="32"/>
      <c r="I196" s="32"/>
      <c r="J196" s="32"/>
      <c r="K196" s="32"/>
      <c r="L196" s="32"/>
      <c r="M196" s="32"/>
      <c r="N196" s="32"/>
      <c r="O196" s="32"/>
    </row>
    <row r="197" spans="1:15">
      <c r="A197" s="32"/>
      <c r="B197" s="32"/>
      <c r="C197" s="32"/>
      <c r="D197" s="32"/>
      <c r="E197" s="32"/>
      <c r="F197" s="32"/>
      <c r="G197" s="32"/>
      <c r="H197" s="32"/>
      <c r="I197" s="32"/>
      <c r="J197" s="32"/>
      <c r="K197" s="32"/>
      <c r="L197" s="32"/>
      <c r="M197" s="32"/>
      <c r="N197" s="32"/>
      <c r="O197" s="32"/>
    </row>
    <row r="198" spans="1:15">
      <c r="A198" s="32"/>
      <c r="B198" s="32"/>
      <c r="C198" s="32"/>
      <c r="D198" s="32"/>
      <c r="E198" s="32"/>
      <c r="F198" s="32"/>
      <c r="G198" s="32"/>
      <c r="H198" s="32"/>
      <c r="I198" s="32"/>
      <c r="J198" s="32"/>
      <c r="K198" s="32"/>
      <c r="L198" s="32"/>
      <c r="M198" s="32"/>
      <c r="N198" s="32"/>
      <c r="O198" s="32"/>
    </row>
    <row r="199" spans="1:15">
      <c r="A199" s="32"/>
      <c r="B199" s="32"/>
      <c r="C199" s="32"/>
      <c r="D199" s="32"/>
      <c r="E199" s="32"/>
      <c r="F199" s="32"/>
      <c r="G199" s="32"/>
      <c r="H199" s="32"/>
      <c r="I199" s="32"/>
      <c r="J199" s="32"/>
      <c r="K199" s="32"/>
      <c r="L199" s="32"/>
      <c r="M199" s="32"/>
      <c r="N199" s="32"/>
      <c r="O199" s="32"/>
    </row>
    <row r="200" spans="1:15">
      <c r="A200" s="32"/>
      <c r="B200" s="32"/>
      <c r="C200" s="32"/>
      <c r="D200" s="32"/>
      <c r="E200" s="32"/>
      <c r="F200" s="32"/>
      <c r="G200" s="32"/>
      <c r="H200" s="32"/>
      <c r="I200" s="32"/>
      <c r="J200" s="32"/>
      <c r="K200" s="32"/>
      <c r="L200" s="32"/>
      <c r="M200" s="32"/>
      <c r="N200" s="32"/>
      <c r="O200" s="32"/>
    </row>
    <row r="201" spans="1:15">
      <c r="A201" s="32"/>
      <c r="B201" s="32"/>
      <c r="C201" s="32"/>
      <c r="D201" s="32"/>
      <c r="E201" s="32"/>
      <c r="F201" s="32"/>
      <c r="G201" s="32"/>
      <c r="H201" s="32"/>
      <c r="I201" s="32"/>
      <c r="J201" s="32"/>
      <c r="K201" s="32"/>
      <c r="L201" s="32"/>
      <c r="M201" s="32"/>
      <c r="N201" s="32"/>
      <c r="O201" s="32"/>
    </row>
    <row r="202" spans="1:15">
      <c r="A202" s="32"/>
      <c r="B202" s="32"/>
      <c r="C202" s="32"/>
      <c r="D202" s="32"/>
      <c r="E202" s="32"/>
      <c r="F202" s="32"/>
      <c r="G202" s="32"/>
      <c r="H202" s="32"/>
      <c r="I202" s="32"/>
      <c r="J202" s="32"/>
      <c r="K202" s="32"/>
      <c r="L202" s="32"/>
      <c r="M202" s="32"/>
      <c r="N202" s="32"/>
      <c r="O202" s="32"/>
    </row>
    <row r="203" spans="1:15">
      <c r="A203" s="32"/>
      <c r="B203" s="32"/>
      <c r="C203" s="32"/>
      <c r="D203" s="32"/>
      <c r="E203" s="32"/>
      <c r="F203" s="32"/>
      <c r="G203" s="32"/>
      <c r="H203" s="32"/>
      <c r="I203" s="32"/>
      <c r="J203" s="32"/>
      <c r="K203" s="32"/>
      <c r="L203" s="32"/>
      <c r="M203" s="32"/>
      <c r="N203" s="32"/>
      <c r="O203" s="32"/>
    </row>
    <row r="204" spans="1:15">
      <c r="A204" s="32"/>
      <c r="B204" s="32"/>
      <c r="C204" s="32"/>
      <c r="D204" s="32"/>
      <c r="E204" s="32"/>
      <c r="F204" s="32"/>
      <c r="G204" s="32"/>
      <c r="H204" s="32"/>
      <c r="I204" s="32"/>
      <c r="J204" s="32"/>
      <c r="K204" s="32"/>
      <c r="L204" s="32"/>
      <c r="M204" s="32"/>
      <c r="N204" s="32"/>
      <c r="O204" s="32"/>
    </row>
    <row r="205" spans="1:15">
      <c r="A205" s="32"/>
      <c r="B205" s="32"/>
      <c r="C205" s="32"/>
      <c r="D205" s="32"/>
      <c r="E205" s="32"/>
      <c r="F205" s="32"/>
      <c r="G205" s="32"/>
      <c r="H205" s="32"/>
      <c r="I205" s="32"/>
      <c r="J205" s="32"/>
      <c r="K205" s="32"/>
      <c r="L205" s="32"/>
      <c r="M205" s="32"/>
      <c r="N205" s="32"/>
      <c r="O205" s="32"/>
    </row>
    <row r="206" spans="1:15">
      <c r="A206" s="32"/>
      <c r="B206" s="32"/>
      <c r="C206" s="32"/>
      <c r="D206" s="32"/>
      <c r="E206" s="32"/>
      <c r="F206" s="32"/>
      <c r="G206" s="32"/>
      <c r="H206" s="32"/>
      <c r="I206" s="32"/>
      <c r="J206" s="32"/>
      <c r="K206" s="32"/>
      <c r="L206" s="32"/>
      <c r="M206" s="32"/>
      <c r="N206" s="32"/>
      <c r="O206" s="32"/>
    </row>
    <row r="207" spans="1:15">
      <c r="A207" s="32"/>
      <c r="B207" s="32"/>
      <c r="C207" s="32"/>
      <c r="D207" s="32"/>
      <c r="E207" s="32"/>
      <c r="F207" s="32"/>
      <c r="G207" s="32"/>
      <c r="H207" s="32"/>
      <c r="I207" s="32"/>
      <c r="J207" s="32"/>
      <c r="K207" s="32"/>
      <c r="L207" s="32"/>
      <c r="M207" s="32"/>
      <c r="N207" s="32"/>
      <c r="O207" s="32"/>
    </row>
    <row r="208" spans="1:15">
      <c r="A208" s="32"/>
      <c r="B208" s="32"/>
      <c r="C208" s="32"/>
      <c r="D208" s="32"/>
      <c r="E208" s="32"/>
      <c r="F208" s="32"/>
      <c r="G208" s="32"/>
      <c r="H208" s="32"/>
      <c r="I208" s="32"/>
      <c r="J208" s="32"/>
      <c r="K208" s="32"/>
      <c r="L208" s="32"/>
      <c r="M208" s="32"/>
      <c r="N208" s="32"/>
      <c r="O208" s="32"/>
    </row>
  </sheetData>
  <mergeCells count="11">
    <mergeCell ref="A4:O4"/>
    <mergeCell ref="A73:O73"/>
    <mergeCell ref="A72:O72"/>
    <mergeCell ref="R6:W66"/>
    <mergeCell ref="R67:W67"/>
    <mergeCell ref="S68:T68"/>
    <mergeCell ref="R69:T69"/>
    <mergeCell ref="U69:W69"/>
    <mergeCell ref="U68:W68"/>
    <mergeCell ref="R71:W71"/>
    <mergeCell ref="R72:W72"/>
  </mergeCells>
  <phoneticPr fontId="2" type="noConversion"/>
  <hyperlinks>
    <hyperlink ref="A4" r:id="rId1" display="http://christophjanz.blogspot.com"/>
    <hyperlink ref="F4" r:id="rId2" display="http://christophjanz.blogspot.com"/>
    <hyperlink ref="G4" r:id="rId3" display="http://christophjanz.blogspot.com"/>
    <hyperlink ref="H4" r:id="rId4" display="http://christophjanz.blogspot.com"/>
    <hyperlink ref="I4" r:id="rId5" display="http://christophjanz.blogspot.com"/>
    <hyperlink ref="J4" r:id="rId6" display="http://christophjanz.blogspot.com"/>
    <hyperlink ref="K4" r:id="rId7" display="http://christophjanz.blogspot.com"/>
    <hyperlink ref="L4" r:id="rId8" display="http://christophjanz.blogspot.com"/>
    <hyperlink ref="M4" r:id="rId9" display="http://christophjanz.blogspot.com"/>
    <hyperlink ref="N4" r:id="rId10" display="http://christophjanz.blogspot.com"/>
    <hyperlink ref="O4" r:id="rId11" display="http://christophjanz.blogspot.com"/>
    <hyperlink ref="O73" r:id="rId12" display="http://christophjanz.blogspot.com"/>
    <hyperlink ref="N73" r:id="rId13" display="http://christophjanz.blogspot.com"/>
    <hyperlink ref="M73" r:id="rId14" display="http://christophjanz.blogspot.com"/>
    <hyperlink ref="L73" r:id="rId15" display="http://christophjanz.blogspot.com"/>
    <hyperlink ref="K73" r:id="rId16" display="http://christophjanz.blogspot.com"/>
    <hyperlink ref="J73" r:id="rId17" display="http://christophjanz.blogspot.com"/>
    <hyperlink ref="I73" r:id="rId18" display="http://christophjanz.blogspot.com"/>
    <hyperlink ref="H73" r:id="rId19" display="http://christophjanz.blogspot.com"/>
    <hyperlink ref="G73" r:id="rId20" display="http://christophjanz.blogspot.com"/>
    <hyperlink ref="F73" r:id="rId21" display="http://christophjanz.blogspot.com"/>
    <hyperlink ref="A73" r:id="rId22" display="http://christophjanz.blogspot.com"/>
    <hyperlink ref="U68" r:id="rId23"/>
    <hyperlink ref="V68" r:id="rId24" display="http://www.theangelvc.net"/>
    <hyperlink ref="W68" r:id="rId25" display="http://www.theangelvc.net"/>
    <hyperlink ref="U69" r:id="rId26"/>
    <hyperlink ref="V69" r:id="rId27" display="http://www.pointninecap.com"/>
    <hyperlink ref="W69" r:id="rId28" display="http://www.pointninecap.com"/>
    <hyperlink ref="R72" r:id="rId29"/>
  </hyperlinks>
  <printOptions gridLines="1"/>
  <pageMargins left="0.39000000000000007" right="0.39000000000000007" top="0.51" bottom="0.98" header="0.51" footer="0.51"/>
  <pageSetup paperSize="9" scale="32" orientation="portrait" horizontalDpi="4294967292" verticalDpi="4294967292"/>
  <headerFooter alignWithMargins="0"/>
  <drawing r:id="rId3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SaaS Plan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Janz</dc:creator>
  <cp:lastModifiedBy>Christoph Janz</cp:lastModifiedBy>
  <cp:lastPrinted>2013-04-11T00:03:19Z</cp:lastPrinted>
  <dcterms:created xsi:type="dcterms:W3CDTF">2008-06-07T09:56:53Z</dcterms:created>
  <dcterms:modified xsi:type="dcterms:W3CDTF">2013-04-11T08:25:07Z</dcterms:modified>
</cp:coreProperties>
</file>