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9D\Grupo (7)\"/>
    </mc:Choice>
  </mc:AlternateContent>
  <xr:revisionPtr revIDLastSave="0" documentId="13_ncr:1_{22674C86-2112-4F68-9BED-9B38B2064BF8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E84" i="1"/>
  <c r="F83" i="1"/>
  <c r="G83" i="1" s="1"/>
  <c r="D83" i="1"/>
  <c r="E83" i="1" s="1"/>
  <c r="F82" i="1"/>
  <c r="G82" i="1" s="1"/>
  <c r="D82" i="1"/>
  <c r="E82" i="1" s="1"/>
  <c r="F81" i="1"/>
  <c r="G81" i="1" s="1"/>
  <c r="D81" i="1"/>
  <c r="E81" i="1" s="1"/>
  <c r="G80" i="1"/>
  <c r="E80" i="1"/>
  <c r="G79" i="1"/>
  <c r="E79" i="1"/>
  <c r="G78" i="1"/>
  <c r="E78" i="1"/>
  <c r="G71" i="1"/>
  <c r="E71" i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G67" i="1"/>
  <c r="E67" i="1"/>
  <c r="G66" i="1"/>
  <c r="E66" i="1"/>
  <c r="G65" i="1"/>
  <c r="E65" i="1"/>
  <c r="G58" i="1"/>
  <c r="E58" i="1"/>
  <c r="F57" i="1"/>
  <c r="G57" i="1" s="1"/>
  <c r="D57" i="1"/>
  <c r="E57" i="1" s="1"/>
  <c r="F56" i="1"/>
  <c r="G56" i="1" s="1"/>
  <c r="D56" i="1"/>
  <c r="E56" i="1" s="1"/>
  <c r="F55" i="1"/>
  <c r="G55" i="1" s="1"/>
  <c r="D55" i="1"/>
  <c r="E55" i="1" s="1"/>
  <c r="G54" i="1"/>
  <c r="E54" i="1"/>
  <c r="G53" i="1"/>
  <c r="E53" i="1"/>
  <c r="G52" i="1"/>
  <c r="E52" i="1"/>
  <c r="F45" i="1"/>
  <c r="G45" i="1" s="1"/>
  <c r="D45" i="1"/>
  <c r="E45" i="1" s="1"/>
  <c r="F44" i="1"/>
  <c r="G44" i="1" s="1"/>
  <c r="D44" i="1"/>
  <c r="E44" i="1" s="1"/>
  <c r="F43" i="1"/>
  <c r="G43" i="1" s="1"/>
  <c r="D43" i="1"/>
  <c r="E43" i="1" s="1"/>
  <c r="F42" i="1"/>
  <c r="G42" i="1" s="1"/>
  <c r="D42" i="1"/>
  <c r="E42" i="1" s="1"/>
  <c r="G41" i="1"/>
  <c r="E41" i="1"/>
  <c r="G40" i="1"/>
  <c r="E40" i="1"/>
  <c r="G39" i="1"/>
  <c r="E39" i="1"/>
  <c r="F32" i="1"/>
  <c r="G32" i="1" s="1"/>
  <c r="D32" i="1"/>
  <c r="E32" i="1" s="1"/>
  <c r="F31" i="1"/>
  <c r="G31" i="1" s="1"/>
  <c r="D31" i="1"/>
  <c r="E31" i="1" s="1"/>
  <c r="F30" i="1"/>
  <c r="G30" i="1" s="1"/>
  <c r="D30" i="1"/>
  <c r="E30" i="1" s="1"/>
  <c r="F29" i="1"/>
  <c r="G29" i="1" s="1"/>
  <c r="D29" i="1"/>
  <c r="E29" i="1" s="1"/>
  <c r="G28" i="1"/>
  <c r="E28" i="1"/>
  <c r="G27" i="1"/>
  <c r="E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<sst xmlns="http://schemas.openxmlformats.org/spreadsheetml/2006/main" count="185" uniqueCount="67">
  <si>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</si>
  <si>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</si>
  <si>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</si>
  <si>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</si>
  <si>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</si>
  <si>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</si>
  <si>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</si>
  <si>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</si>
  <si>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</si>
  <si>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</si>
  <si>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</si>
  <si>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</si>
  <si>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</si>
  <si>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</si>
  <si>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</si>
  <si>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</si>
  <si>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</si>
  <si>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</si>
  <si>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</si>
  <si>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</si>
  <si>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</si>
  <si>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</si>
  <si>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</si>
  <si>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</si>
  <si>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</si>
  <si>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</si>
  <si>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</si>
  <si>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</si>
  <si>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</si>
  <si>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</si>
  <si>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</si>
  <si>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</si>
  <si>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</si>
  <si>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</si>
  <si>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</si>
  <si>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</si>
  <si>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</si>
  <si>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</si>
  <si>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</si>
  <si>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</si>
  <si>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</si>
  <si>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</si>
  <si>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</si>
  <si>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</si>
  <si>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</si>
  <si>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</si>
  <si>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</si>
  <si>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</si>
  <si>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</si>
  <si>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</si>
  <si>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</si>
  <si>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</si>
  <si>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</si>
  <si>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</si>
  <si>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</si>
  <si>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</si>
  <si>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</si>
  <si>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</si>
  <si>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</si>
  <si>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</si>
  <si>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</si>
  <si>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</si>
  <si>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</si>
  <si>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BRIONES PARRA MATIAS</t>
  </si>
  <si>
    <t>CANIO SALINAS IGNACIO SANTIAGO</t>
  </si>
  <si>
    <t>PAINEVILO LEYTON LUCIANO ALONSO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</si>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</sst>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85" zoomScaleNormal="85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5.2</v>
      </c>
      <c r="D4" s="36">
        <f>C60</f>
        <v>4.9000000000000004</v>
      </c>
      <c r="E4" s="35">
        <f>C4*C$2+D4*D$2</f>
        <v>5.1099999999999994</v>
      </c>
    </row>
    <row r="5" spans="1:11" x14ac:dyDescent="0.25">
      <c r="A5" s="3">
        <v>2</v>
      </c>
      <c r="B5" s="38" t="s">
        <v>64</v>
      </c>
      <c r="C5" s="30">
        <f>C34</f>
        <v>5.2</v>
      </c>
      <c r="D5" s="36">
        <f>C73</f>
        <v>4.9000000000000004</v>
      </c>
      <c r="E5" s="35">
        <f t="shared" ref="E5:E6" si="0">C5*C$2+D5*D$2</f>
        <v>5.1099999999999994</v>
      </c>
    </row>
    <row r="6" spans="1:11" x14ac:dyDescent="0.25">
      <c r="A6" s="3">
        <v>3</v>
      </c>
      <c r="B6" s="38" t="s">
        <v>65</v>
      </c>
      <c r="C6" s="30">
        <f>C47</f>
        <v>5.2</v>
      </c>
      <c r="D6" s="36">
        <f>C86</f>
        <v>4.9000000000000004</v>
      </c>
      <c r="E6" s="35">
        <f t="shared" si="0"/>
        <v>5.1099999999999994</v>
      </c>
    </row>
    <row r="11" spans="1:11" ht="18.75" outlineLevel="1" x14ac:dyDescent="0.25">
      <c r="A11" s="39" t="s">
        <v>4</v>
      </c>
      <c r="B11" s="11" t="str">
        <f>B4</f>
        <v>BRIONES PARRA MATIAS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ref="D13:D17" si="4">IF($C16=CL,"X","")</f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76</v>
      </c>
      <c r="D20" s="13"/>
      <c r="E20" s="13">
        <f>SUM(E13:E19)</f>
        <v>40</v>
      </c>
      <c r="F20" s="13"/>
      <c r="G20" s="13">
        <f>SUM(G13:G19)</f>
        <v>36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5.2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CANIO SALINAS IGNACIO SANTIAGO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ref="D29:D32" si="10">IF($C29=CL,"X","")</f>
        <v>X</v>
      </c>
      <c r="E29" s="12">
        <f>IF(D29="X",100*0.05,"")</f>
        <v>5</v>
      </c>
      <c r="F29" s="12" t="str">
        <f t="shared" ref="F29:F32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7" t="s">
        <v>12</v>
      </c>
      <c r="C33" s="21">
        <f>E33+G33+I33+K33</f>
        <v>76</v>
      </c>
      <c r="D33" s="13"/>
      <c r="E33" s="13">
        <f>SUM(E26:E32)</f>
        <v>40</v>
      </c>
      <c r="F33" s="13"/>
      <c r="G33" s="13">
        <f>SUM(G26:G32)</f>
        <v>36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5.2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PAINEVILO LEYTON LUCIANO ALONSO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ref="D42:D45" si="15">IF($C42=CL,"X","")</f>
        <v>X</v>
      </c>
      <c r="E42" s="12">
        <f>IF(D42="X",100*0.05,"")</f>
        <v>5</v>
      </c>
      <c r="F42" s="12" t="str">
        <f t="shared" ref="F42:F45" si="16">IF($C42=L,"X","")</f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7" t="s">
        <v>12</v>
      </c>
      <c r="C46" s="21">
        <f>E46+G46+I46+K46</f>
        <v>76</v>
      </c>
      <c r="D46" s="13"/>
      <c r="E46" s="13">
        <f>SUM(E39:E45)</f>
        <v>40</v>
      </c>
      <c r="F46" s="13"/>
      <c r="G46" s="13">
        <f>SUM(G39:G45)</f>
        <v>36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>
        <f>VLOOKUP(C46,ESCALA_IEP!A28:B228,2,FALSE)</f>
        <v>5.2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BRIONES PARRA MATIAS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ref="D55:D58" si="20">IF($C55=CL,"X","")</f>
        <v>X</v>
      </c>
      <c r="E55" s="12">
        <f>IF(D55="X",100*0.05,"")</f>
        <v>5</v>
      </c>
      <c r="F55" s="12" t="str">
        <f t="shared" ref="F55:F58" si="21">IF($C55=L,"X","")</f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/>
      <c r="E58" s="12" t="str">
        <f>IF(D58="X",100*0.1,"")</f>
        <v/>
      </c>
      <c r="F58" s="12" t="s">
        <v>66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7" t="s">
        <v>12</v>
      </c>
      <c r="C59" s="21">
        <f>E59+G59+I59+K59</f>
        <v>72</v>
      </c>
      <c r="D59" s="13"/>
      <c r="E59" s="13">
        <f>SUM(E52:E58)</f>
        <v>30</v>
      </c>
      <c r="F59" s="13"/>
      <c r="G59" s="13">
        <f>SUM(G52:G58)</f>
        <v>42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4.9000000000000004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CANIO SALINAS IGNACIO SANTIAGO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ref="D68:D71" si="25">IF($C68=CL,"X","")</f>
        <v>X</v>
      </c>
      <c r="E68" s="12">
        <f>IF(D68="X",100*0.05,"")</f>
        <v>5</v>
      </c>
      <c r="F68" s="12" t="str">
        <f t="shared" ref="F68:F71" si="26">IF($C68=L,"X","")</f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/>
      <c r="E71" s="12" t="str">
        <f>IF(D71="X",100*0.1,"")</f>
        <v/>
      </c>
      <c r="F71" s="12" t="s">
        <v>66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7" t="s">
        <v>12</v>
      </c>
      <c r="C72" s="21">
        <f>E72+G72+I72+K72</f>
        <v>72</v>
      </c>
      <c r="D72" s="13"/>
      <c r="E72" s="13">
        <f>SUM(E65:E71)</f>
        <v>30</v>
      </c>
      <c r="F72" s="13"/>
      <c r="G72" s="13">
        <f>SUM(G65:G71)</f>
        <v>42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4.9000000000000004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PAINEVILO LEYTON LUCIANO ALONSO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ref="D81:D84" si="30">IF($C81=CL,"X","")</f>
        <v>X</v>
      </c>
      <c r="E81" s="12">
        <f>IF(D81="X",100*0.05,"")</f>
        <v>5</v>
      </c>
      <c r="F81" s="12" t="str">
        <f t="shared" ref="F81:F84" si="31">IF($C81=L,"X","")</f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/>
      <c r="E84" s="12" t="str">
        <f>IF(D84="X",100*0.1,"")</f>
        <v/>
      </c>
      <c r="F84" s="12" t="s">
        <v>66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40"/>
      <c r="B85" s="17" t="s">
        <v>12</v>
      </c>
      <c r="C85" s="21">
        <f>E85+G85+I85+K85</f>
        <v>72</v>
      </c>
      <c r="D85" s="13"/>
      <c r="E85" s="13">
        <f>SUM(E78:E84)</f>
        <v>30</v>
      </c>
      <c r="F85" s="13"/>
      <c r="G85" s="13">
        <f>SUM(G78:G84)</f>
        <v>42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>
        <f>VLOOKUP(C85,ESCALA_IEP!A67:B267,2,FALSE)</f>
        <v>4.9000000000000004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2024-12-13T15:14:13Z</dcterms:modified>
  <cp:category/>
  <cp:contentStatus/>
</cp:coreProperties>
</file>