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7)\"/>
    </mc:Choice>
  </mc:AlternateContent>
  <xr:revisionPtr revIDLastSave="0" documentId="13_ncr:1_{DCC82F31-C3C3-4084-B27A-C26953BE61F7}"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<sst xmlns="http://schemas.openxmlformats.org/spreadsheetml/2006/main" count="157" uniqueCount="96">
  <si>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</si>
  <si>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</si>
  <si>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</si>
  <si>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</si>
  <si>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</si>
  <si>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</si>
  <si>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</si>
  <si>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</si>
  <si>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</si>
  <si>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</si>
  <si>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</si>
  <si>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</si>
  <si>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</si>
  <si>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</si>
  <si>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</si>
  <si>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</si>
  <si>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</si>
  <si>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</si>
  <si>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</si>
  <si>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</si>
  <si>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</si>
  <si>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</si>
  <si>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</si>
  <si>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</si>
  <si>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</si>
  <si>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</si>
  <si>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</si>
  <si>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</si>
  <si>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</si>
  <si>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</si>
  <si>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</si>
  <si>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</si>
  <si>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</si>
  <si>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</si>
  <si>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</si>
  <si>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</si>
  <si>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</si>
  <si>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</si>
  <si>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</si>
  <si>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</si>
  <si>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</si>
  <si>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</si>
  <si>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</si>
  <si>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</si>
  <si>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</si>
  <si>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</si>
  <si>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</si>
  <si>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</si>
  <si>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</si>
  <si>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</si>
  <si>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</si>
  <si>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</si>
  <si>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</si>
  <si>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</si>
  <si>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</si>
  <si>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</si>
  <si>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</si>
  <si>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</si>
  <si>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</si>
  <si>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</si>
  <si>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</si>
  <si>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</si>
  <si>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</si>
  <si>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</si>
  <si>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</si>
  <si>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</si>
  <si>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</si>
  <si>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</si>
  <si>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</si>
  <si>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</si>
  <si>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</si>
  <si>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</si>
  <si>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</si>
  <si>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</si>
  <si>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</si>
  <si>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</si>
  <si>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</si>
  <si>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</si>
  <si>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 xml:space="preserve">Tecnología? </t>
  </si>
  <si>
    <t>Topología?</t>
  </si>
  <si>
    <t>Cuánto cuesta el proyecto ? Para venderlo o implementarlo</t>
  </si>
  <si>
    <t>Perfiles de la aplicación</t>
  </si>
  <si>
    <t>Modelo de datos</t>
  </si>
  <si>
    <t>Diseño de la aplicación</t>
  </si>
  <si>
    <t xml:space="preserve">Briones </t>
  </si>
  <si>
    <t>Canio</t>
  </si>
  <si>
    <t>Painevillo</t>
  </si>
  <si>
    <t>Grupo 7</t>
  </si>
  <si>
    <t>Cual es el problema</t>
  </si>
  <si>
    <t>contexto del proyecto más claro</t>
  </si>
  <si>
    <t>objetivo de uds como ingenieros</t>
  </si>
  <si>
    <t>Las metodologías pq utilizan scrum</t>
  </si>
  <si>
    <t>Presentación falta preparación, hilo conductor y contenidos para evaluar</t>
  </si>
  <si>
    <t>Para la demostración - traer un guión - no improvisar - usuarios de prueba - deben limpiar la BBDD</t>
  </si>
  <si>
    <t>css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</si>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</sst>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 fillId="0" borderId="0" xfId="0" applyFont="1" applyAlignment="1">
      <alignment horizontal="left"/>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80" zoomScaleNormal="80" workbookViewId="0">
      <selection activeCell="A10" sqref="A10"/>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6" sqref="D1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87</v>
      </c>
      <c r="C2" s="2">
        <v>0.75</v>
      </c>
      <c r="D2" s="2">
        <v>0.25</v>
      </c>
      <c r="E2" s="66">
        <v>1</v>
      </c>
    </row>
    <row r="3" spans="1:11" ht="30" x14ac:dyDescent="0.25">
      <c r="B3" s="48" t="s">
        <v>2</v>
      </c>
      <c r="C3" s="40" t="s">
        <v>9</v>
      </c>
      <c r="D3" s="41" t="s">
        <v>15</v>
      </c>
      <c r="E3" s="52"/>
    </row>
    <row r="4" spans="1:11" x14ac:dyDescent="0.25">
      <c r="A4" s="4">
        <v>1</v>
      </c>
      <c r="B4" s="28" t="s">
        <v>84</v>
      </c>
      <c r="C4" s="5">
        <f>EVALUACION1!$C$21</f>
        <v>5.2</v>
      </c>
      <c r="D4" s="5">
        <f>$C$32</f>
        <v>7</v>
      </c>
      <c r="E4" s="6">
        <f>C4*C$2+D4*D$2</f>
        <v>5.65</v>
      </c>
      <c r="G4" s="1"/>
    </row>
    <row r="5" spans="1:11" x14ac:dyDescent="0.25">
      <c r="A5" s="4">
        <v>2</v>
      </c>
      <c r="B5" s="28" t="s">
        <v>85</v>
      </c>
      <c r="C5" s="5">
        <f>EVALUACION1!$C$21</f>
        <v>5.2</v>
      </c>
      <c r="D5" s="5">
        <f>C44</f>
        <v>7</v>
      </c>
      <c r="E5" s="6">
        <f t="shared" ref="E5:E6" si="0">C5*C$2+D5*D$2</f>
        <v>5.65</v>
      </c>
      <c r="G5" s="1"/>
    </row>
    <row r="6" spans="1:11" x14ac:dyDescent="0.25">
      <c r="A6" s="4">
        <v>3</v>
      </c>
      <c r="B6" s="28" t="s">
        <v>86</v>
      </c>
      <c r="C6" s="5">
        <f>EVALUACION1!$C$21</f>
        <v>5.2</v>
      </c>
      <c r="D6" s="5">
        <f>C55</f>
        <v>7</v>
      </c>
      <c r="E6" s="6">
        <f t="shared" si="0"/>
        <v>5.65</v>
      </c>
      <c r="G6" s="1"/>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c r="E13" s="17" t="str">
        <f>IF(D13="X",100*0.1,"")</f>
        <v/>
      </c>
      <c r="F13" s="17" t="s">
        <v>95</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t="str">
        <f>IF(D14="X",100*0.2,"")</f>
        <v/>
      </c>
      <c r="F14" s="17" t="s">
        <v>95</v>
      </c>
      <c r="G14" s="17">
        <f>IF(F14="X",60*0.2,"")</f>
        <v>12</v>
      </c>
      <c r="H14" s="17" t="str">
        <f t="shared" si="1"/>
        <v/>
      </c>
      <c r="I14" s="17" t="str">
        <f>IF(H14="X",30*0.2,"")</f>
        <v/>
      </c>
      <c r="J14" s="17" t="str">
        <f t="shared" si="2"/>
        <v/>
      </c>
      <c r="K14" s="17" t="str">
        <f t="shared" si="3"/>
        <v/>
      </c>
    </row>
    <row r="15" spans="1:11" ht="24" outlineLevel="1" x14ac:dyDescent="0.25">
      <c r="A15" s="68"/>
      <c r="B15" s="31" t="str">
        <f>RUBRICA!A7</f>
        <v>4. Relaciona el Proyecto APT con las competencias del perfil de egreso de su Plan de Estudio.</v>
      </c>
      <c r="C15" s="29" t="s">
        <v>5</v>
      </c>
      <c r="D15" s="17" t="str">
        <f t="shared" ref="D13:D16" si="4">IF($C15=CL,"X","")</f>
        <v>X</v>
      </c>
      <c r="E15" s="17">
        <f>IF(D15="X",100*0.05,"")</f>
        <v>5</v>
      </c>
      <c r="F15" s="17" t="str">
        <f t="shared" ref="F13:F16" si="5">IF($C15=L,"X","")</f>
        <v/>
      </c>
      <c r="G15" s="17" t="str">
        <f>IF(F15="X",60*0.05,"")</f>
        <v/>
      </c>
      <c r="H15" s="17" t="str">
        <f t="shared" si="1"/>
        <v/>
      </c>
      <c r="I15" s="17" t="str">
        <f>IF(H15="X",30*0.05,"")</f>
        <v/>
      </c>
      <c r="J15" s="17" t="str">
        <f t="shared" si="2"/>
        <v/>
      </c>
      <c r="K15" s="17" t="str">
        <f t="shared" si="3"/>
        <v/>
      </c>
    </row>
    <row r="16" spans="1:11" ht="24" outlineLevel="1" x14ac:dyDescent="0.25">
      <c r="A16" s="68"/>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95</v>
      </c>
      <c r="G19" s="17">
        <f>IF(F19="X",60*0.15,"")</f>
        <v>9</v>
      </c>
      <c r="H19" s="17" t="str">
        <f>IF($C19=ML,"X","")</f>
        <v/>
      </c>
      <c r="I19" s="17" t="str">
        <f>IF(H19="X",30*0.15,"")</f>
        <v/>
      </c>
      <c r="J19" s="17" t="str">
        <f>IF($C19=NL,"X","")</f>
        <v/>
      </c>
      <c r="K19" s="17" t="str">
        <f t="shared" si="6"/>
        <v/>
      </c>
    </row>
    <row r="20" spans="1:11" ht="15.75" customHeight="1" outlineLevel="1" x14ac:dyDescent="0.3">
      <c r="A20" s="63"/>
      <c r="B20" s="30" t="s">
        <v>4</v>
      </c>
      <c r="C20" s="34">
        <f>E20+G20+I20+K20</f>
        <v>57</v>
      </c>
      <c r="D20" s="20"/>
      <c r="E20" s="20">
        <f>SUM(E13:E19)</f>
        <v>30</v>
      </c>
      <c r="F20" s="20"/>
      <c r="G20" s="20">
        <f>SUM(G13:G19)</f>
        <v>27</v>
      </c>
      <c r="H20" s="20"/>
      <c r="I20" s="20">
        <f>SUM(I13:I19)</f>
        <v>0</v>
      </c>
      <c r="J20" s="20"/>
      <c r="K20" s="20">
        <f>SUM(K13:K19)</f>
        <v>0</v>
      </c>
    </row>
    <row r="21" spans="1:11" ht="15.75" customHeight="1" outlineLevel="1" x14ac:dyDescent="0.3">
      <c r="A21" s="52"/>
      <c r="B21" s="33" t="s">
        <v>13</v>
      </c>
      <c r="C21" s="21">
        <f>VLOOKUP(C20,ESCALA_IEP!A1:B152,2,FALSE)</f>
        <v>5.2</v>
      </c>
    </row>
    <row r="22" spans="1:11" ht="15.75" customHeight="1" x14ac:dyDescent="0.25"/>
    <row r="23" spans="1:11" ht="15.75" customHeight="1" x14ac:dyDescent="0.25"/>
    <row r="24" spans="1:11" ht="15.75" customHeight="1" x14ac:dyDescent="0.25">
      <c r="A24" s="62" t="s">
        <v>15</v>
      </c>
      <c r="B24" s="51" t="s">
        <v>16</v>
      </c>
      <c r="C24" s="54" t="str">
        <f>$B$4</f>
        <v xml:space="preserve">Briones </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Canio</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t="str">
        <f>B6</f>
        <v>Painevillo</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23"/>
  <sheetViews>
    <sheetView workbookViewId="0">
      <selection activeCell="C25" sqref="C25"/>
    </sheetView>
  </sheetViews>
  <sheetFormatPr baseColWidth="10" defaultRowHeight="15" x14ac:dyDescent="0.25"/>
  <sheetData>
    <row r="2" spans="3:8" x14ac:dyDescent="0.25">
      <c r="C2" s="47" t="s">
        <v>88</v>
      </c>
    </row>
    <row r="3" spans="3:8" x14ac:dyDescent="0.25">
      <c r="C3" s="47" t="s">
        <v>77</v>
      </c>
    </row>
    <row r="4" spans="3:8" x14ac:dyDescent="0.25">
      <c r="C4" s="47" t="s">
        <v>89</v>
      </c>
    </row>
    <row r="5" spans="3:8" x14ac:dyDescent="0.25">
      <c r="C5" s="47" t="s">
        <v>90</v>
      </c>
    </row>
    <row r="7" spans="3:8" x14ac:dyDescent="0.25">
      <c r="C7" s="47" t="s">
        <v>91</v>
      </c>
    </row>
    <row r="8" spans="3:8" x14ac:dyDescent="0.25">
      <c r="C8" s="47"/>
    </row>
    <row r="10" spans="3:8" x14ac:dyDescent="0.25">
      <c r="C10" s="47" t="s">
        <v>92</v>
      </c>
      <c r="H10" s="47"/>
    </row>
    <row r="11" spans="3:8" x14ac:dyDescent="0.25">
      <c r="C11" s="47"/>
    </row>
    <row r="13" spans="3:8" x14ac:dyDescent="0.25">
      <c r="C13" s="47" t="s">
        <v>93</v>
      </c>
    </row>
    <row r="14" spans="3:8" x14ac:dyDescent="0.25">
      <c r="C14" s="47" t="s">
        <v>76</v>
      </c>
    </row>
    <row r="16" spans="3:8" x14ac:dyDescent="0.25">
      <c r="C16" s="47" t="s">
        <v>79</v>
      </c>
    </row>
    <row r="17" spans="3:3" x14ac:dyDescent="0.25">
      <c r="C17" s="47" t="s">
        <v>78</v>
      </c>
    </row>
    <row r="18" spans="3:3" x14ac:dyDescent="0.25">
      <c r="C18" s="47" t="s">
        <v>80</v>
      </c>
    </row>
    <row r="19" spans="3:3" x14ac:dyDescent="0.25">
      <c r="C19" s="47" t="s">
        <v>81</v>
      </c>
    </row>
    <row r="20" spans="3:3" x14ac:dyDescent="0.25">
      <c r="C20" s="47" t="s">
        <v>82</v>
      </c>
    </row>
    <row r="21" spans="3:3" x14ac:dyDescent="0.25">
      <c r="C21" s="47" t="s">
        <v>83</v>
      </c>
    </row>
    <row r="23" spans="3:3" x14ac:dyDescent="0.25">
      <c r="C23" s="47"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2024-12-01T23:54:22Z</dcterms:modified>
</cp:coreProperties>
</file>