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linc-my.sharepoint.com/personal/smoreira_uolinc_com/Documents/queries/0_Times/0_Recebíveis/"/>
    </mc:Choice>
  </mc:AlternateContent>
  <xr:revisionPtr revIDLastSave="7" documentId="13_ncr:1_{A894F64E-A655-4835-9C75-D0C303708DA1}" xr6:coauthVersionLast="47" xr6:coauthVersionMax="47" xr10:uidLastSave="{0FF064B5-25AF-44AE-A0C8-62F417EFB410}"/>
  <bookViews>
    <workbookView xWindow="-110" yWindow="-110" windowWidth="19420" windowHeight="10420" activeTab="1" xr2:uid="{00000000-000D-0000-FFFF-FFFF00000000}"/>
  </bookViews>
  <sheets>
    <sheet name="Dados_Tabelas_24122021" sheetId="1" r:id="rId1"/>
    <sheet name="Index_24122021" sheetId="3" r:id="rId2"/>
    <sheet name="SQ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I45" i="3" s="1"/>
  <c r="G46" i="3"/>
  <c r="G47" i="3"/>
  <c r="G48" i="3"/>
  <c r="G49" i="3"/>
  <c r="I49" i="3" s="1"/>
  <c r="G50" i="3"/>
  <c r="G51" i="3"/>
  <c r="G52" i="3"/>
  <c r="G53" i="3"/>
  <c r="I53" i="3" s="1"/>
  <c r="G54" i="3"/>
  <c r="G55" i="3"/>
  <c r="G56" i="3"/>
  <c r="G2" i="3"/>
  <c r="I2" i="3" s="1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I43" i="3"/>
  <c r="I44" i="3"/>
  <c r="I47" i="3"/>
  <c r="I48" i="3"/>
  <c r="I51" i="3"/>
  <c r="I52" i="3"/>
  <c r="I55" i="3"/>
  <c r="I56" i="3"/>
  <c r="I3" i="3"/>
  <c r="I4" i="3"/>
  <c r="I6" i="3"/>
  <c r="I7" i="3"/>
  <c r="I8" i="3"/>
  <c r="I11" i="3"/>
  <c r="I12" i="3"/>
  <c r="I14" i="3"/>
  <c r="I15" i="3"/>
  <c r="I16" i="3"/>
  <c r="I19" i="3"/>
  <c r="I20" i="3"/>
  <c r="I22" i="3"/>
  <c r="I23" i="3"/>
  <c r="I24" i="3"/>
  <c r="I27" i="3"/>
  <c r="I28" i="3"/>
  <c r="I30" i="3"/>
  <c r="I31" i="3"/>
  <c r="I32" i="3"/>
  <c r="I35" i="3"/>
  <c r="I36" i="3"/>
  <c r="I38" i="3"/>
  <c r="I39" i="3"/>
  <c r="I40" i="3"/>
  <c r="J2" i="3"/>
  <c r="I18" i="3" l="1"/>
  <c r="I42" i="3"/>
  <c r="I26" i="3"/>
  <c r="I10" i="3"/>
  <c r="I34" i="3"/>
  <c r="I37" i="3"/>
  <c r="I21" i="3"/>
  <c r="I5" i="3"/>
  <c r="I41" i="3"/>
  <c r="I33" i="3"/>
  <c r="I25" i="3"/>
  <c r="I17" i="3"/>
  <c r="I9" i="3"/>
  <c r="I29" i="3"/>
  <c r="I13" i="3"/>
  <c r="I50" i="3"/>
  <c r="I46" i="3"/>
  <c r="I54" i="3"/>
</calcChain>
</file>

<file path=xl/sharedStrings.xml><?xml version="1.0" encoding="utf-8"?>
<sst xmlns="http://schemas.openxmlformats.org/spreadsheetml/2006/main" count="257" uniqueCount="100">
  <si>
    <t>TABLE_NAME</t>
  </si>
  <si>
    <t>PART</t>
  </si>
  <si>
    <t>PARTITIONED</t>
  </si>
  <si>
    <t>NUM_ROWS</t>
  </si>
  <si>
    <t>DATA_MB</t>
  </si>
  <si>
    <t>QDADE_INDEX</t>
  </si>
  <si>
    <t>INDX_MB</t>
  </si>
  <si>
    <t>LOB_MB</t>
  </si>
  <si>
    <t>TOTAL_MB</t>
  </si>
  <si>
    <t>TTO_RECORD</t>
  </si>
  <si>
    <t>YES</t>
  </si>
  <si>
    <t>RANGE/NONE</t>
  </si>
  <si>
    <t>CONTRACTUAL_EFFECT</t>
  </si>
  <si>
    <t>NO</t>
  </si>
  <si>
    <t>RECEIVABLE_UNIT</t>
  </si>
  <si>
    <t>RECEIVABLE_UNIT_HISTORY</t>
  </si>
  <si>
    <t>TTO_RECORD_PROCESSED</t>
  </si>
  <si>
    <t>TTO_PARAMETER</t>
  </si>
  <si>
    <t>schema_version</t>
  </si>
  <si>
    <t xml:space="preserve">TABLESPACE_NAME	</t>
  </si>
  <si>
    <t xml:space="preserve">INI_TRANS	</t>
  </si>
  <si>
    <t>PCT_FREE</t>
  </si>
  <si>
    <t>CACHE SEQUENCE</t>
  </si>
  <si>
    <t>schema_version_s_idx</t>
  </si>
  <si>
    <t>schema_version_pk</t>
  </si>
  <si>
    <t>RECEIVABLE_UNIT_PK</t>
  </si>
  <si>
    <t>CONTRACTUAL_EFFECT_PK</t>
  </si>
  <si>
    <t>RECEIVABLE_UNIT_HISTORY_PK</t>
  </si>
  <si>
    <t>TTO_RECORD_PROCESSED_PK</t>
  </si>
  <si>
    <t>RECEIVABLE_UNIT_IDX03</t>
  </si>
  <si>
    <t>TTO_RECORD_IDX1</t>
  </si>
  <si>
    <t>TTO_RECORD_PROCESSED_IDX1</t>
  </si>
  <si>
    <t>INDEX_NAME</t>
  </si>
  <si>
    <t>TABLESPACE_NAME</t>
  </si>
  <si>
    <t>INI_TRANS</t>
  </si>
  <si>
    <t>INI_TRANS_TABELA</t>
  </si>
  <si>
    <t>PCT_FREE_TABELA</t>
  </si>
  <si>
    <t>STATUS_INITRANS</t>
  </si>
  <si>
    <t>STATUS_PCT_FREE</t>
  </si>
  <si>
    <t>STATUS_TABLESPACE</t>
  </si>
  <si>
    <t>COMPRESSION</t>
  </si>
  <si>
    <t>RECEIVABLE_UNIT_MONITOR</t>
  </si>
  <si>
    <t>DISABLED</t>
  </si>
  <si>
    <t>OPT_IN</t>
  </si>
  <si>
    <t>PAYMENT_GROUP_OPT_IN</t>
  </si>
  <si>
    <t>CUSTOMER</t>
  </si>
  <si>
    <t>MERCHANT</t>
  </si>
  <si>
    <t>ACQUIRER_OPT_IN</t>
  </si>
  <si>
    <t>TSDEXTEACQUIRERSCHEDULE01</t>
  </si>
  <si>
    <t>ANTICIPATION_INTENT</t>
  </si>
  <si>
    <t>ANTICIPATION_INTENT_ITEM</t>
  </si>
  <si>
    <t>CASHOUT</t>
  </si>
  <si>
    <t>SETTLEMENT</t>
  </si>
  <si>
    <t>ACQUIRER_OPT_IN_IDX01</t>
  </si>
  <si>
    <t>TSIEXTEACQUIRERSCHEDULE01</t>
  </si>
  <si>
    <t>ACQUIRER_OPT_IN_PK</t>
  </si>
  <si>
    <t>ANTICIPATION_INTENT_IDX01</t>
  </si>
  <si>
    <t>ANTICIPATION_INTENT_PK</t>
  </si>
  <si>
    <t>ANTICIPATION_INTENT_UK01</t>
  </si>
  <si>
    <t>ANTICIPATION_INTENT_ITEM_IDX01</t>
  </si>
  <si>
    <t>ANTICIPATION_INTENT_ITEM_IDX02</t>
  </si>
  <si>
    <t>ANTICIPATION_INTENT_ITEM_PK</t>
  </si>
  <si>
    <t>ANTICIPATION_INTENT_ITEM_UK01</t>
  </si>
  <si>
    <t>ANTICIPATION_INTENT_ITEM_UK02</t>
  </si>
  <si>
    <t>CASHOUT_IDX01</t>
  </si>
  <si>
    <t>CASHOUT_PK</t>
  </si>
  <si>
    <t>CASHOUT_UK01</t>
  </si>
  <si>
    <t>IDT_CONTRACTUAL_EFFECT_IDX01</t>
  </si>
  <si>
    <t>CUSTOMER_IDX01</t>
  </si>
  <si>
    <t>CUSTOMER_PK</t>
  </si>
  <si>
    <t>CUSTOMER_UK01</t>
  </si>
  <si>
    <t>MERCHANT_PK</t>
  </si>
  <si>
    <t>MERCHANT_UK01</t>
  </si>
  <si>
    <t>OPT_IN_IDX01</t>
  </si>
  <si>
    <t>OPT_IN_IDX02</t>
  </si>
  <si>
    <t>OPT_IN_IDX03</t>
  </si>
  <si>
    <t>OPT_IN_IDX04</t>
  </si>
  <si>
    <t>OPT_IN_PK</t>
  </si>
  <si>
    <t>OPT_IN_UK01</t>
  </si>
  <si>
    <t>PAYMENT_GROUP_OPT_IN_IDX01</t>
  </si>
  <si>
    <t>PAYMENT_GROUP_OPT_IN_PK</t>
  </si>
  <si>
    <t>RECEIVABLE_UNIT_UK01</t>
  </si>
  <si>
    <t>RECEIVABLE_UNIT_MONITOR_IDX01</t>
  </si>
  <si>
    <t>RECEIVABLE_UNIT_MONITOR_PK</t>
  </si>
  <si>
    <t>SETTLEMENT_PK</t>
  </si>
  <si>
    <t>SETTLEMENT_UK01</t>
  </si>
  <si>
    <t>SETTLEMENT_UK02</t>
  </si>
  <si>
    <t>SYS_C008628</t>
  </si>
  <si>
    <t>TTO_RECORD_PK</t>
  </si>
  <si>
    <t>RECEIVABLE_UNIT_HISTORY_IDX01</t>
  </si>
  <si>
    <t>RECEIVABLE_UNIT_HISTORY_IDX02</t>
  </si>
  <si>
    <t>RECEIVABLE_UNIT_HISTORY_IDX03</t>
  </si>
  <si>
    <t>RECEIVABLE_UNIT_HISTORY_IDX04</t>
  </si>
  <si>
    <t>RECEIVABLE_UNIT_HISTORY_IDX05</t>
  </si>
  <si>
    <t>RECEIVABLE_UNIT_HISTORY_IDX06</t>
  </si>
  <si>
    <t>RECEIVABLE_UNIT_IDX01</t>
  </si>
  <si>
    <t>RECEIVABLE_UNIT_IDX02</t>
  </si>
  <si>
    <t>RECEIVABLE_UNIT_IDX04</t>
  </si>
  <si>
    <t>RECEIVABLE_UNIT_IDX05</t>
  </si>
  <si>
    <t>RECEIVABLE_UNIT_IDX06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</si>
</sst>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4" fontId="2" fillId="0" borderId="0" xfId="0" applyNumberFormat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142874</xdr:rowOff>
    </xdr:from>
    <xdr:ext cx="3057525" cy="1128706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4EC9D5-4B02-4E3E-95E5-9D232639A42C}"/>
            </a:ext>
          </a:extLst>
        </xdr:cNvPr>
        <xdr:cNvSpPr txBox="1"/>
      </xdr:nvSpPr>
      <xdr:spPr>
        <a:xfrm>
          <a:off x="704850" y="142874"/>
          <a:ext cx="3057525" cy="112870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select owner, table_name, comp COMPRESSION, part, decode(partitioned,'/','NO',partitioned) partitioned, num_rows, data_mb, qtd_idx QDADE_INDEX, indx_mb, lob_mb, total_mb</a:t>
          </a:r>
        </a:p>
        <a:p>
          <a:r>
            <a:rPr lang="en-US" sz="1100"/>
            <a:t>  from (  select  data.table_name, (select compr.compression from dba_tables compr where compr.owner=data.owner and compr.table_name=data.table_name)comp, </a:t>
          </a:r>
        </a:p>
        <a:p>
          <a:r>
            <a:rPr lang="en-US" sz="1100"/>
            <a:t>                  (select part.partitioned from dba_tables part where part.owner=data.owner and part.table_name=data.table_name)part,</a:t>
          </a:r>
        </a:p>
        <a:p>
          <a:r>
            <a:rPr lang="en-US" sz="1100"/>
            <a:t>                  (select count(1) from dba_indexes idx where idx.owner=data.owner and idx.table_name=data.table_name)qtd_idx,</a:t>
          </a:r>
        </a:p>
        <a:p>
          <a:r>
            <a:rPr lang="en-US" sz="1100"/>
            <a:t>                  data.owner, partitioning_type || decode (subpartitioning_type, 'none', null, '/' || subpartitioning_type)</a:t>
          </a:r>
        </a:p>
        <a:p>
          <a:r>
            <a:rPr lang="en-US" sz="1100"/>
            <a:t>                  partitioned, num_rows, nvl(data_mb,0) data_mb, nvl(indx_mb,0) indx_mb, nvl(lob_mb,0) lob_mb,</a:t>
          </a:r>
        </a:p>
        <a:p>
          <a:r>
            <a:rPr lang="en-US" sz="1100"/>
            <a:t>                  nvl(data_mb,0) + nvl(indx_mb,0) + nvl(lob_mb,0) total_mb</a:t>
          </a:r>
        </a:p>
        <a:p>
          <a:r>
            <a:rPr lang="en-US" sz="1100"/>
            <a:t>          from  ( select owner, table_name, nvl(min(num_rows),0) num_rows, round(sum(data_mb),2) data_mb</a:t>
          </a:r>
        </a:p>
        <a:p>
          <a:r>
            <a:rPr lang="en-US" sz="1100"/>
            <a:t>                  from (  select owner, table_name, num_rows, data_mb</a:t>
          </a:r>
        </a:p>
        <a:p>
          <a:r>
            <a:rPr lang="en-US" sz="1100"/>
            <a:t>                          from (  select a.owner, a.table_name, a.num_rows, b.bytes/1024/1024 as data_mb</a:t>
          </a:r>
        </a:p>
        <a:p>
          <a:r>
            <a:rPr lang="en-US" sz="1100"/>
            <a:t>                                  from dba_tables a, dba_segments b</a:t>
          </a:r>
        </a:p>
        <a:p>
          <a:r>
            <a:rPr lang="en-US" sz="1100"/>
            <a:t>                                  where a.table_name = b.segment_name and a.owner=b.owner and a.owner='EXTEACQUIRERSCHEDULE_ADM') )</a:t>
          </a:r>
        </a:p>
        <a:p>
          <a:r>
            <a:rPr lang="en-US" sz="1100"/>
            <a:t>                  group by owner, table_name) data,</a:t>
          </a:r>
        </a:p>
        <a:p>
          <a:r>
            <a:rPr lang="en-US" sz="1100"/>
            <a:t>                ( select a.table_name, round(sum(b.bytes/1024/1024),2) as indx_mb</a:t>
          </a:r>
        </a:p>
        <a:p>
          <a:r>
            <a:rPr lang="en-US" sz="1100"/>
            <a:t>                  from dba_indexes a, dba_segments b</a:t>
          </a:r>
        </a:p>
        <a:p>
          <a:r>
            <a:rPr lang="en-US" sz="1100"/>
            <a:t>                  where a.index_name = b.segment_name and a.owner=b.owner and a.owner='EXTEACQUIRERSCHEDULE_ADM'</a:t>
          </a:r>
        </a:p>
        <a:p>
          <a:r>
            <a:rPr lang="en-US" sz="1100"/>
            <a:t>                  group by a.table_name) indx,</a:t>
          </a:r>
        </a:p>
        <a:p>
          <a:r>
            <a:rPr lang="en-US" sz="1100"/>
            <a:t>                ( select a.table_name, round(sum(b.bytes/1024/1024),2) as lob_mb</a:t>
          </a:r>
        </a:p>
        <a:p>
          <a:r>
            <a:rPr lang="en-US" sz="1100"/>
            <a:t>                  from dba_lobs a, dba_segments b</a:t>
          </a:r>
        </a:p>
        <a:p>
          <a:r>
            <a:rPr lang="en-US" sz="1100"/>
            <a:t>                  where a.segment_name = b.segment_name and a.owner=b.owner and a.owner='EXTEACQUIRERSCHEDULE_ADM'</a:t>
          </a:r>
        </a:p>
        <a:p>
          <a:r>
            <a:rPr lang="en-US" sz="1100"/>
            <a:t>                  group by a.table_name) lob, dba_part_tables part</a:t>
          </a:r>
        </a:p>
        <a:p>
          <a:r>
            <a:rPr lang="en-US" sz="1100"/>
            <a:t>				  </a:t>
          </a:r>
        </a:p>
        <a:p>
          <a:r>
            <a:rPr lang="en-US" sz="1100"/>
            <a:t>				  </a:t>
          </a:r>
        </a:p>
        <a:p>
          <a:r>
            <a:rPr lang="en-US" sz="1100"/>
            <a:t>          where data.table_name = indx.table_name(+) and</a:t>
          </a:r>
        </a:p>
        <a:p>
          <a:r>
            <a:rPr lang="en-US" sz="1100"/>
            <a:t>                data.table_name = lob.table_name(+)  and</a:t>
          </a:r>
        </a:p>
        <a:p>
          <a:r>
            <a:rPr lang="en-US" sz="1100"/>
            <a:t>                data.table_name = part.table_name(+) and</a:t>
          </a:r>
        </a:p>
        <a:p>
          <a:r>
            <a:rPr lang="en-US" sz="1100"/>
            <a:t>                data.owner = part.owner(+)</a:t>
          </a:r>
        </a:p>
        <a:p>
          <a:r>
            <a:rPr lang="en-US" sz="1100"/>
            <a:t>  order by total_mb desc)</a:t>
          </a:r>
        </a:p>
        <a:p>
          <a:r>
            <a:rPr lang="en-US" sz="1100"/>
            <a:t>  where rownum&lt;=50;</a:t>
          </a:r>
        </a:p>
        <a:p>
          <a:endParaRPr lang="en-US" sz="1100"/>
        </a:p>
      </xdr:txBody>
    </xdr:sp>
    <xdr:clientData/>
  </xdr:oneCellAnchor>
  <xdr:oneCellAnchor>
    <xdr:from>
      <xdr:col>7</xdr:col>
      <xdr:colOff>333375</xdr:colOff>
      <xdr:row>0</xdr:row>
      <xdr:rowOff>114300</xdr:rowOff>
    </xdr:from>
    <xdr:ext cx="22344578" cy="21590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90041E-86FC-4210-8A64-9AFA91B3C610}"/>
            </a:ext>
          </a:extLst>
        </xdr:cNvPr>
        <xdr:cNvSpPr txBox="1"/>
      </xdr:nvSpPr>
      <xdr:spPr>
        <a:xfrm>
          <a:off x="4600575" y="114300"/>
          <a:ext cx="22344578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  select t.table_name,	t.tablespace_name,	t.ini_trans,t.pct_free																	</a:t>
          </a:r>
        </a:p>
        <a:p>
          <a:r>
            <a:rPr lang="en-US" sz="1100"/>
            <a:t>from																			</a:t>
          </a:r>
        </a:p>
        <a:p>
          <a:r>
            <a:rPr lang="en-US" sz="1100"/>
            <a:t>(select table_name,tablespace_name,ini_trans,pct_free																			</a:t>
          </a:r>
        </a:p>
        <a:p>
          <a:r>
            <a:rPr lang="en-US" sz="1100"/>
            <a:t>from all_tables																			</a:t>
          </a:r>
        </a:p>
        <a:p>
          <a:r>
            <a:rPr lang="en-US" sz="1100"/>
            <a:t>where owner = 'EXTEACQUIRERSCHEDULE_ADM'																			</a:t>
          </a:r>
        </a:p>
        <a:p>
          <a:r>
            <a:rPr lang="en-US" sz="1100"/>
            <a:t>and (tablespace_name is not null and ini_trans is not null and pct_free is not null)																			</a:t>
          </a:r>
        </a:p>
        <a:p>
          <a:r>
            <a:rPr lang="en-US" sz="1100"/>
            <a:t>union all																			</a:t>
          </a:r>
        </a:p>
        <a:p>
          <a:r>
            <a:rPr lang="en-US" sz="1100"/>
            <a:t>select  distinct table_name,tablespace_name,ini_trans,pct_free																			</a:t>
          </a:r>
        </a:p>
        <a:p>
          <a:r>
            <a:rPr lang="en-US" sz="1100"/>
            <a:t>from all_tab_partitions																			</a:t>
          </a:r>
        </a:p>
        <a:p>
          <a:r>
            <a:rPr lang="en-US" sz="1100"/>
            <a:t>where table_owner =  'EXTEACQUIRERSCHEDULE_ADM') t																			</a:t>
          </a:r>
        </a:p>
        <a:p>
          <a:r>
            <a:rPr lang="en-US" sz="1100"/>
            <a:t>order by t.table_name																			</a:t>
          </a:r>
        </a:p>
        <a:p>
          <a:endParaRPr lang="en-US" sz="1100"/>
        </a:p>
      </xdr:txBody>
    </xdr:sp>
    <xdr:clientData/>
  </xdr:oneCellAnchor>
  <xdr:oneCellAnchor>
    <xdr:from>
      <xdr:col>7</xdr:col>
      <xdr:colOff>285750</xdr:colOff>
      <xdr:row>11</xdr:row>
      <xdr:rowOff>152400</xdr:rowOff>
    </xdr:from>
    <xdr:ext cx="2619375" cy="129791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0CD204-202F-4FD5-87F4-3D38D18E5542}"/>
            </a:ext>
          </a:extLst>
        </xdr:cNvPr>
        <xdr:cNvSpPr txBox="1"/>
      </xdr:nvSpPr>
      <xdr:spPr>
        <a:xfrm>
          <a:off x="4552950" y="2247900"/>
          <a:ext cx="26193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o.name AS table_name,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TO_CHAR (c.property,'XXXXXXXXXXXXXXXXXX') AS property,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c.default$ AS default_value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sys.col$ c,sys.tab$ t,sys.obj$ o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c.obj# = t.obj#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t.obj# = o.obj#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o.owner# = 111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c.property != 0</a:t>
          </a:r>
          <a:r>
            <a:rPr lang="en-US"/>
            <a:t> </a:t>
          </a:r>
          <a:endParaRPr lang="en-US" sz="1100"/>
        </a:p>
      </xdr:txBody>
    </xdr:sp>
    <xdr:clientData/>
  </xdr:oneCellAnchor>
  <xdr:oneCellAnchor>
    <xdr:from>
      <xdr:col>7</xdr:col>
      <xdr:colOff>295275</xdr:colOff>
      <xdr:row>18</xdr:row>
      <xdr:rowOff>180975</xdr:rowOff>
    </xdr:from>
    <xdr:ext cx="2619375" cy="7812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B617E1-0CCA-4074-A1D7-D6C5D8BE7E9A}"/>
            </a:ext>
          </a:extLst>
        </xdr:cNvPr>
        <xdr:cNvSpPr txBox="1"/>
      </xdr:nvSpPr>
      <xdr:spPr>
        <a:xfrm>
          <a:off x="4562475" y="3609975"/>
          <a:ext cx="26193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 *</a:t>
          </a:r>
        </a:p>
        <a:p>
          <a:r>
            <a:rPr lang="en-US" sz="1100"/>
            <a:t>from dba_sequences</a:t>
          </a:r>
        </a:p>
        <a:p>
          <a:r>
            <a:rPr lang="en-US" sz="1100"/>
            <a:t>where sequence_owner =  'EXTEACQUIRERSCHEDULE_ADM'</a:t>
          </a:r>
        </a:p>
      </xdr:txBody>
    </xdr:sp>
    <xdr:clientData/>
  </xdr:oneCellAnchor>
  <xdr:oneCellAnchor>
    <xdr:from>
      <xdr:col>7</xdr:col>
      <xdr:colOff>447675</xdr:colOff>
      <xdr:row>26</xdr:row>
      <xdr:rowOff>133349</xdr:rowOff>
    </xdr:from>
    <xdr:ext cx="4619625" cy="629249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8BE6AD8-F9BE-4E49-8353-918D9B51F613}"/>
            </a:ext>
          </a:extLst>
        </xdr:cNvPr>
        <xdr:cNvSpPr txBox="1"/>
      </xdr:nvSpPr>
      <xdr:spPr>
        <a:xfrm>
          <a:off x="4714875" y="5086349"/>
          <a:ext cx="4619625" cy="6292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select	table_name,index_name,tablespace_name,ini_trans,pct_free																		</a:t>
          </a:r>
        </a:p>
        <a:p>
          <a:r>
            <a:rPr lang="en-US" sz="1100"/>
            <a:t>from	all_indexes																		</a:t>
          </a:r>
        </a:p>
        <a:p>
          <a:r>
            <a:rPr lang="en-US" sz="1100"/>
            <a:t>where	owner	=	'EXTEACQUIRERSCHEDULE_ADM'																</a:t>
          </a:r>
        </a:p>
        <a:p>
          <a:r>
            <a:rPr lang="en-US" sz="1100"/>
            <a:t>and	(table_name	is	not	null	and	tablespace_name	is	not	null	and	ini_trans	is	not	null	and	pct_free	is	not	null)</a:t>
          </a:r>
        </a:p>
        <a:p>
          <a:r>
            <a:rPr lang="en-US" sz="1100"/>
            <a:t>union																			</a:t>
          </a:r>
        </a:p>
        <a:p>
          <a:r>
            <a:rPr lang="en-US" sz="1100"/>
            <a:t>select	distinct	null	as	table_name,	index_name,tablespace_name,ini_trans,pct_free</a:t>
          </a:r>
        </a:p>
        <a:p>
          <a:r>
            <a:rPr lang="en-US" sz="1100"/>
            <a:t>from	dba_ind_partitions																		</a:t>
          </a:r>
        </a:p>
        <a:p>
          <a:r>
            <a:rPr lang="en-US" sz="1100"/>
            <a:t>where	index_owner	=	'EXTEACQUIRERSCHEDULE_ADM'	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"/>
  <sheetViews>
    <sheetView zoomScaleNormal="100" workbookViewId="0">
      <pane xSplit="1" topLeftCell="B1" activePane="topRight" state="frozen"/>
      <selection pane="topRight" activeCell="A15" sqref="A15:XFD15"/>
    </sheetView>
  </sheetViews>
  <sheetFormatPr defaultColWidth="9.1796875" defaultRowHeight="13" x14ac:dyDescent="0.3"/>
  <cols>
    <col min="1" max="1" width="23.453125" style="1" bestFit="1" customWidth="1"/>
    <col min="2" max="2" width="12.453125" style="1" bestFit="1" customWidth="1"/>
    <col min="3" max="3" width="5" style="1" bestFit="1" customWidth="1"/>
    <col min="4" max="4" width="11.26953125" style="1" bestFit="1" customWidth="1"/>
    <col min="5" max="5" width="10.7265625" style="9" bestFit="1" customWidth="1"/>
    <col min="6" max="6" width="8.81640625" style="6" bestFit="1" customWidth="1"/>
    <col min="7" max="7" width="12.1796875" style="1" bestFit="1" customWidth="1"/>
    <col min="8" max="8" width="8.26953125" style="6" bestFit="1" customWidth="1"/>
    <col min="9" max="9" width="7.54296875" style="1" bestFit="1" customWidth="1"/>
    <col min="10" max="10" width="9.453125" style="6" bestFit="1" customWidth="1"/>
    <col min="11" max="11" width="25.54296875" style="1" bestFit="1" customWidth="1"/>
    <col min="12" max="12" width="10.1796875" style="1" bestFit="1" customWidth="1"/>
    <col min="13" max="13" width="8.26953125" style="1" bestFit="1" customWidth="1"/>
    <col min="14" max="14" width="14.81640625" style="1" bestFit="1" customWidth="1"/>
    <col min="15" max="15" width="31.26953125" style="1" bestFit="1" customWidth="1"/>
    <col min="16" max="16384" width="9.1796875" style="1"/>
  </cols>
  <sheetData>
    <row r="1" spans="1:14" s="2" customFormat="1" x14ac:dyDescent="0.3">
      <c r="A1" s="2" t="s">
        <v>0</v>
      </c>
      <c r="B1" s="2" t="s">
        <v>40</v>
      </c>
      <c r="C1" s="2" t="s">
        <v>1</v>
      </c>
      <c r="D1" s="2" t="s">
        <v>2</v>
      </c>
      <c r="E1" s="7" t="s">
        <v>3</v>
      </c>
      <c r="F1" s="4" t="s">
        <v>4</v>
      </c>
      <c r="G1" s="2" t="s">
        <v>5</v>
      </c>
      <c r="H1" s="4" t="s">
        <v>6</v>
      </c>
      <c r="I1" s="2" t="s">
        <v>7</v>
      </c>
      <c r="J1" s="4" t="s">
        <v>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3">
      <c r="A2" s="1" t="s">
        <v>47</v>
      </c>
      <c r="B2" s="1" t="s">
        <v>42</v>
      </c>
      <c r="C2" s="1" t="s">
        <v>13</v>
      </c>
      <c r="D2" s="1" t="s">
        <v>13</v>
      </c>
      <c r="E2" s="8">
        <v>1259</v>
      </c>
      <c r="F2" s="5">
        <v>0.13</v>
      </c>
      <c r="G2" s="3">
        <v>2</v>
      </c>
      <c r="H2" s="5">
        <v>0.25</v>
      </c>
      <c r="I2" s="3">
        <v>0</v>
      </c>
      <c r="J2" s="5">
        <v>0.38</v>
      </c>
      <c r="K2" s="1" t="s">
        <v>48</v>
      </c>
      <c r="L2" s="1">
        <v>32</v>
      </c>
      <c r="M2" s="1">
        <v>10</v>
      </c>
      <c r="N2" s="1">
        <v>1000</v>
      </c>
    </row>
    <row r="3" spans="1:14" x14ac:dyDescent="0.3">
      <c r="A3" s="1" t="s">
        <v>49</v>
      </c>
      <c r="K3" s="1" t="s">
        <v>48</v>
      </c>
      <c r="L3" s="1">
        <v>32</v>
      </c>
      <c r="M3" s="1">
        <v>10</v>
      </c>
      <c r="N3" s="1">
        <v>1000</v>
      </c>
    </row>
    <row r="4" spans="1:14" x14ac:dyDescent="0.3">
      <c r="A4" s="1" t="s">
        <v>50</v>
      </c>
      <c r="K4" s="1" t="s">
        <v>48</v>
      </c>
      <c r="L4" s="1">
        <v>32</v>
      </c>
      <c r="M4" s="1">
        <v>10</v>
      </c>
      <c r="N4" s="1">
        <v>1000</v>
      </c>
    </row>
    <row r="5" spans="1:14" x14ac:dyDescent="0.3">
      <c r="A5" s="1" t="s">
        <v>51</v>
      </c>
      <c r="K5" s="1" t="s">
        <v>48</v>
      </c>
      <c r="L5" s="1">
        <v>32</v>
      </c>
      <c r="M5" s="1">
        <v>10</v>
      </c>
      <c r="N5" s="1">
        <v>1000</v>
      </c>
    </row>
    <row r="6" spans="1:14" x14ac:dyDescent="0.3">
      <c r="A6" s="1" t="s">
        <v>12</v>
      </c>
      <c r="B6" s="1" t="s">
        <v>42</v>
      </c>
      <c r="C6" s="1" t="s">
        <v>13</v>
      </c>
      <c r="D6" s="1" t="s">
        <v>13</v>
      </c>
      <c r="E6" s="8">
        <v>887589</v>
      </c>
      <c r="F6" s="5">
        <v>128</v>
      </c>
      <c r="G6" s="3">
        <v>2</v>
      </c>
      <c r="H6" s="5">
        <v>117</v>
      </c>
      <c r="I6" s="3">
        <v>0</v>
      </c>
      <c r="J6" s="5">
        <v>245</v>
      </c>
      <c r="K6" s="1" t="s">
        <v>48</v>
      </c>
      <c r="L6" s="1">
        <v>32</v>
      </c>
      <c r="M6" s="1">
        <v>10</v>
      </c>
      <c r="N6" s="1">
        <v>1000</v>
      </c>
    </row>
    <row r="7" spans="1:14" x14ac:dyDescent="0.3">
      <c r="A7" s="1" t="s">
        <v>45</v>
      </c>
      <c r="B7" s="1" t="s">
        <v>42</v>
      </c>
      <c r="C7" s="1" t="s">
        <v>13</v>
      </c>
      <c r="D7" s="1" t="s">
        <v>13</v>
      </c>
      <c r="E7" s="8">
        <v>1249</v>
      </c>
      <c r="F7" s="5">
        <v>0.19</v>
      </c>
      <c r="G7" s="3">
        <v>3</v>
      </c>
      <c r="H7" s="5">
        <v>0.44</v>
      </c>
      <c r="I7" s="3">
        <v>0</v>
      </c>
      <c r="J7" s="5">
        <v>0.63</v>
      </c>
      <c r="K7" s="1" t="s">
        <v>48</v>
      </c>
      <c r="L7" s="1">
        <v>32</v>
      </c>
      <c r="M7" s="1">
        <v>10</v>
      </c>
      <c r="N7" s="1">
        <v>1000</v>
      </c>
    </row>
    <row r="8" spans="1:14" x14ac:dyDescent="0.3">
      <c r="A8" s="1" t="s">
        <v>46</v>
      </c>
      <c r="B8" s="1" t="s">
        <v>42</v>
      </c>
      <c r="C8" s="1" t="s">
        <v>13</v>
      </c>
      <c r="D8" s="1" t="s">
        <v>13</v>
      </c>
      <c r="E8" s="8">
        <v>1000</v>
      </c>
      <c r="F8" s="5">
        <v>0.13</v>
      </c>
      <c r="G8" s="3">
        <v>2</v>
      </c>
      <c r="H8" s="5">
        <v>0.25</v>
      </c>
      <c r="I8" s="3">
        <v>0</v>
      </c>
      <c r="J8" s="5">
        <v>0.38</v>
      </c>
      <c r="K8" s="1" t="s">
        <v>48</v>
      </c>
      <c r="L8" s="1">
        <v>32</v>
      </c>
      <c r="M8" s="1">
        <v>10</v>
      </c>
      <c r="N8" s="1">
        <v>1000</v>
      </c>
    </row>
    <row r="9" spans="1:14" x14ac:dyDescent="0.3">
      <c r="A9" s="1" t="s">
        <v>43</v>
      </c>
      <c r="B9" s="1" t="s">
        <v>42</v>
      </c>
      <c r="C9" s="1" t="s">
        <v>13</v>
      </c>
      <c r="D9" s="1" t="s">
        <v>13</v>
      </c>
      <c r="E9" s="8">
        <v>1250</v>
      </c>
      <c r="F9" s="5">
        <v>0.25</v>
      </c>
      <c r="G9" s="3">
        <v>6</v>
      </c>
      <c r="H9" s="5">
        <v>0.81</v>
      </c>
      <c r="I9" s="3">
        <v>0</v>
      </c>
      <c r="J9" s="5">
        <v>1.06</v>
      </c>
      <c r="K9" s="1" t="s">
        <v>48</v>
      </c>
      <c r="L9" s="1">
        <v>32</v>
      </c>
      <c r="M9" s="1">
        <v>10</v>
      </c>
      <c r="N9" s="1">
        <v>1000</v>
      </c>
    </row>
    <row r="10" spans="1:14" x14ac:dyDescent="0.3">
      <c r="A10" s="1" t="s">
        <v>44</v>
      </c>
      <c r="B10" s="1" t="s">
        <v>42</v>
      </c>
      <c r="C10" s="1" t="s">
        <v>13</v>
      </c>
      <c r="D10" s="1" t="s">
        <v>13</v>
      </c>
      <c r="E10" s="8">
        <v>7460</v>
      </c>
      <c r="F10" s="5">
        <v>0.31</v>
      </c>
      <c r="G10" s="3">
        <v>2</v>
      </c>
      <c r="H10" s="5">
        <v>0.5</v>
      </c>
      <c r="I10" s="3">
        <v>0</v>
      </c>
      <c r="J10" s="5">
        <v>0.81</v>
      </c>
      <c r="K10" s="1" t="s">
        <v>48</v>
      </c>
      <c r="L10" s="1">
        <v>32</v>
      </c>
      <c r="M10" s="1">
        <v>10</v>
      </c>
      <c r="N10" s="1">
        <v>1000</v>
      </c>
    </row>
    <row r="11" spans="1:14" x14ac:dyDescent="0.3">
      <c r="A11" s="1" t="s">
        <v>14</v>
      </c>
      <c r="C11" s="1" t="s">
        <v>10</v>
      </c>
      <c r="D11" s="1" t="s">
        <v>11</v>
      </c>
      <c r="E11" s="8">
        <v>336173</v>
      </c>
      <c r="F11" s="5">
        <v>13008</v>
      </c>
      <c r="G11" s="3">
        <v>8</v>
      </c>
      <c r="H11" s="5">
        <v>670.13</v>
      </c>
      <c r="I11" s="3">
        <v>0</v>
      </c>
      <c r="J11" s="5">
        <v>13678.13</v>
      </c>
      <c r="K11" s="1" t="s">
        <v>48</v>
      </c>
      <c r="L11" s="1">
        <v>32</v>
      </c>
      <c r="M11" s="1">
        <v>10</v>
      </c>
      <c r="N11" s="1">
        <v>1000</v>
      </c>
    </row>
    <row r="12" spans="1:14" x14ac:dyDescent="0.3">
      <c r="A12" s="1" t="s">
        <v>15</v>
      </c>
      <c r="C12" s="1" t="s">
        <v>10</v>
      </c>
      <c r="D12" s="1" t="s">
        <v>11</v>
      </c>
      <c r="E12" s="8">
        <v>2143639</v>
      </c>
      <c r="F12" s="5">
        <v>1048</v>
      </c>
      <c r="G12" s="3">
        <v>7</v>
      </c>
      <c r="H12" s="5">
        <v>723.38</v>
      </c>
      <c r="I12" s="3">
        <v>0</v>
      </c>
      <c r="J12" s="5">
        <v>1771.38</v>
      </c>
      <c r="K12" s="1" t="s">
        <v>48</v>
      </c>
      <c r="L12" s="1">
        <v>32</v>
      </c>
      <c r="M12" s="1">
        <v>10</v>
      </c>
      <c r="N12" s="1">
        <v>1000</v>
      </c>
    </row>
    <row r="13" spans="1:14" x14ac:dyDescent="0.3">
      <c r="A13" s="1" t="s">
        <v>41</v>
      </c>
      <c r="C13" s="1" t="s">
        <v>10</v>
      </c>
      <c r="D13" s="1" t="s">
        <v>11</v>
      </c>
      <c r="E13" s="8">
        <v>2143618</v>
      </c>
      <c r="F13" s="5">
        <v>152</v>
      </c>
      <c r="G13" s="3">
        <v>2</v>
      </c>
      <c r="H13" s="5">
        <v>147</v>
      </c>
      <c r="I13" s="3">
        <v>0</v>
      </c>
      <c r="J13" s="5">
        <v>299</v>
      </c>
      <c r="K13" s="1" t="s">
        <v>48</v>
      </c>
      <c r="L13" s="1">
        <v>32</v>
      </c>
      <c r="M13" s="1">
        <v>10</v>
      </c>
      <c r="N13" s="1">
        <v>1000</v>
      </c>
    </row>
    <row r="14" spans="1:14" x14ac:dyDescent="0.3">
      <c r="A14" s="1" t="s">
        <v>52</v>
      </c>
      <c r="E14" s="8"/>
      <c r="F14" s="5"/>
      <c r="G14" s="3"/>
      <c r="H14" s="5"/>
      <c r="I14" s="3"/>
      <c r="J14" s="5"/>
      <c r="K14" s="1" t="s">
        <v>48</v>
      </c>
      <c r="L14" s="1">
        <v>32</v>
      </c>
      <c r="M14" s="1">
        <v>10</v>
      </c>
      <c r="N14" s="1">
        <v>1000</v>
      </c>
    </row>
    <row r="15" spans="1:14" x14ac:dyDescent="0.3">
      <c r="A15" s="1" t="s">
        <v>18</v>
      </c>
      <c r="B15" s="1" t="s">
        <v>42</v>
      </c>
      <c r="C15" s="1" t="s">
        <v>13</v>
      </c>
      <c r="D15" s="1" t="s">
        <v>13</v>
      </c>
      <c r="E15" s="8">
        <v>21</v>
      </c>
      <c r="F15" s="5">
        <v>0.06</v>
      </c>
      <c r="G15" s="3">
        <v>2</v>
      </c>
      <c r="H15" s="5">
        <v>0.13</v>
      </c>
      <c r="I15" s="3">
        <v>0</v>
      </c>
      <c r="J15" s="5">
        <v>0.19</v>
      </c>
      <c r="K15" s="1" t="s">
        <v>48</v>
      </c>
      <c r="L15" s="1">
        <v>32</v>
      </c>
      <c r="M15" s="1">
        <v>10</v>
      </c>
      <c r="N15" s="1">
        <v>1000</v>
      </c>
    </row>
    <row r="16" spans="1:14" x14ac:dyDescent="0.3">
      <c r="A16" s="1" t="s">
        <v>17</v>
      </c>
      <c r="B16" s="1" t="s">
        <v>42</v>
      </c>
      <c r="C16" s="1" t="s">
        <v>13</v>
      </c>
      <c r="D16" s="1" t="s">
        <v>13</v>
      </c>
      <c r="E16" s="9">
        <v>1</v>
      </c>
      <c r="F16" s="6">
        <v>0.06</v>
      </c>
      <c r="G16" s="1">
        <v>1</v>
      </c>
      <c r="H16" s="6">
        <v>0.06</v>
      </c>
      <c r="I16" s="1">
        <v>0</v>
      </c>
      <c r="J16" s="6">
        <v>0.12</v>
      </c>
      <c r="K16" s="1" t="s">
        <v>48</v>
      </c>
      <c r="L16" s="1">
        <v>1</v>
      </c>
      <c r="M16" s="1">
        <v>10</v>
      </c>
      <c r="N16" s="1">
        <v>1000</v>
      </c>
    </row>
    <row r="17" spans="1:14" x14ac:dyDescent="0.3">
      <c r="A17" s="1" t="s">
        <v>9</v>
      </c>
      <c r="C17" s="1" t="s">
        <v>10</v>
      </c>
      <c r="D17" s="1" t="s">
        <v>11</v>
      </c>
      <c r="E17" s="9">
        <v>0</v>
      </c>
      <c r="F17" s="6">
        <v>424</v>
      </c>
      <c r="G17" s="1">
        <v>5</v>
      </c>
      <c r="H17" s="6">
        <v>14.44</v>
      </c>
      <c r="I17" s="1">
        <v>1272</v>
      </c>
      <c r="J17" s="6">
        <v>1710.44</v>
      </c>
      <c r="K17" s="1" t="s">
        <v>48</v>
      </c>
      <c r="L17" s="1">
        <v>1</v>
      </c>
      <c r="M17" s="1">
        <v>10</v>
      </c>
      <c r="N17" s="1">
        <v>1000</v>
      </c>
    </row>
    <row r="18" spans="1:14" x14ac:dyDescent="0.3">
      <c r="A18" s="1" t="s">
        <v>16</v>
      </c>
      <c r="C18" s="1" t="s">
        <v>10</v>
      </c>
      <c r="D18" s="1" t="s">
        <v>11</v>
      </c>
      <c r="E18" s="8">
        <v>2143621</v>
      </c>
      <c r="F18" s="5">
        <v>2808</v>
      </c>
      <c r="G18" s="3">
        <v>5</v>
      </c>
      <c r="H18" s="5">
        <v>251.63</v>
      </c>
      <c r="I18" s="3">
        <v>1272</v>
      </c>
      <c r="J18" s="5">
        <v>4331.63</v>
      </c>
      <c r="K18" s="1" t="s">
        <v>48</v>
      </c>
      <c r="L18" s="1">
        <v>1</v>
      </c>
      <c r="M18" s="1">
        <v>10</v>
      </c>
      <c r="N18" s="1">
        <v>1000</v>
      </c>
    </row>
  </sheetData>
  <sortState xmlns:xlrd2="http://schemas.microsoft.com/office/spreadsheetml/2017/richdata2" ref="A2:J15">
    <sortCondition ref="A2:A15"/>
  </sortState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4CA6-8839-4EB4-B799-E22940798AAB}">
  <dimension ref="A1:J56"/>
  <sheetViews>
    <sheetView tabSelected="1" topLeftCell="B1" workbookViewId="0">
      <selection activeCell="B1" sqref="B1"/>
    </sheetView>
  </sheetViews>
  <sheetFormatPr defaultColWidth="9.1796875" defaultRowHeight="13" x14ac:dyDescent="0.3"/>
  <cols>
    <col min="1" max="1" width="23.453125" style="1" bestFit="1" customWidth="1"/>
    <col min="2" max="2" width="29.1796875" style="1" bestFit="1" customWidth="1"/>
    <col min="3" max="3" width="25.54296875" style="1" bestFit="1" customWidth="1"/>
    <col min="4" max="4" width="9.1796875" style="1" bestFit="1" customWidth="1"/>
    <col min="5" max="5" width="8.26953125" style="1" bestFit="1" customWidth="1"/>
    <col min="6" max="6" width="15.54296875" style="1" bestFit="1" customWidth="1"/>
    <col min="7" max="7" width="15.1796875" style="1" bestFit="1" customWidth="1"/>
    <col min="8" max="9" width="15" style="1" bestFit="1" customWidth="1"/>
    <col min="10" max="10" width="17.453125" style="1" bestFit="1" customWidth="1"/>
    <col min="11" max="16384" width="9.1796875" style="1"/>
  </cols>
  <sheetData>
    <row r="1" spans="1:10" s="2" customFormat="1" x14ac:dyDescent="0.3">
      <c r="A1" s="2" t="s">
        <v>0</v>
      </c>
      <c r="B1" s="2" t="s">
        <v>32</v>
      </c>
      <c r="C1" s="2" t="s">
        <v>33</v>
      </c>
      <c r="D1" s="2" t="s">
        <v>34</v>
      </c>
      <c r="E1" s="2" t="s">
        <v>21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spans="1:10" x14ac:dyDescent="0.3">
      <c r="A2" s="1" t="s">
        <v>47</v>
      </c>
      <c r="B2" s="1" t="s">
        <v>53</v>
      </c>
      <c r="C2" s="1" t="s">
        <v>54</v>
      </c>
      <c r="D2" s="1">
        <v>48</v>
      </c>
      <c r="E2" s="1">
        <v>10</v>
      </c>
      <c r="F2" s="1">
        <f>VLOOKUP(A2,Dados_Tabelas_24122021!$A$2:$N$176,12,FALSE)</f>
        <v>32</v>
      </c>
      <c r="G2" s="1">
        <f>VLOOKUP(A2,Dados_Tabelas_24122021!$A$2:$N$176,13,FALSE)</f>
        <v>10</v>
      </c>
      <c r="H2" s="1" t="str">
        <f>IF(D2=(F2*2),"OK","CORRIGIR")</f>
        <v>CORRIGIR</v>
      </c>
      <c r="I2" s="1" t="str">
        <f t="shared" ref="I2:I56" si="0">IF(E2=G2,"OK","CORRIGIR")</f>
        <v>OK</v>
      </c>
      <c r="J2" s="1" t="str">
        <f>IF(C2=Dados_Tabelas_24122021!$K$2,"CORRIGIR","OK")</f>
        <v>OK</v>
      </c>
    </row>
    <row r="3" spans="1:10" x14ac:dyDescent="0.3">
      <c r="A3" s="1" t="s">
        <v>47</v>
      </c>
      <c r="B3" s="1" t="s">
        <v>55</v>
      </c>
      <c r="C3" s="1" t="s">
        <v>54</v>
      </c>
      <c r="D3" s="1">
        <v>48</v>
      </c>
      <c r="E3" s="1">
        <v>10</v>
      </c>
      <c r="F3" s="1">
        <f>VLOOKUP(A3,Dados_Tabelas_24122021!$A$2:$N$176,12,FALSE)</f>
        <v>32</v>
      </c>
      <c r="G3" s="1">
        <f>VLOOKUP(A3,Dados_Tabelas_24122021!$A$2:$N$176,13,FALSE)</f>
        <v>10</v>
      </c>
      <c r="H3" s="1" t="str">
        <f t="shared" ref="H3:H56" si="1">IF(D3=(F3*2),"OK","CORRIGIR")</f>
        <v>CORRIGIR</v>
      </c>
      <c r="I3" s="1" t="str">
        <f t="shared" si="0"/>
        <v>OK</v>
      </c>
      <c r="J3" s="1" t="str">
        <f>IF(C3=Dados_Tabelas_24122021!$K$2,"CORRIGIR","OK")</f>
        <v>OK</v>
      </c>
    </row>
    <row r="4" spans="1:10" x14ac:dyDescent="0.3">
      <c r="A4" s="1" t="s">
        <v>49</v>
      </c>
      <c r="B4" s="1" t="s">
        <v>56</v>
      </c>
      <c r="C4" s="1" t="s">
        <v>54</v>
      </c>
      <c r="D4" s="1">
        <v>24</v>
      </c>
      <c r="E4" s="1">
        <v>10</v>
      </c>
      <c r="F4" s="1">
        <f>VLOOKUP(A4,Dados_Tabelas_24122021!$A$2:$N$176,12,FALSE)</f>
        <v>32</v>
      </c>
      <c r="G4" s="1">
        <f>VLOOKUP(A4,Dados_Tabelas_24122021!$A$2:$N$176,13,FALSE)</f>
        <v>10</v>
      </c>
      <c r="H4" s="1" t="str">
        <f t="shared" si="1"/>
        <v>CORRIGIR</v>
      </c>
      <c r="I4" s="1" t="str">
        <f t="shared" si="0"/>
        <v>OK</v>
      </c>
      <c r="J4" s="1" t="str">
        <f>IF(C4=Dados_Tabelas_24122021!$K$2,"CORRIGIR","OK")</f>
        <v>OK</v>
      </c>
    </row>
    <row r="5" spans="1:10" x14ac:dyDescent="0.3">
      <c r="A5" s="1" t="s">
        <v>49</v>
      </c>
      <c r="B5" s="1" t="s">
        <v>57</v>
      </c>
      <c r="C5" s="1" t="s">
        <v>54</v>
      </c>
      <c r="D5" s="1">
        <v>48</v>
      </c>
      <c r="E5" s="1">
        <v>10</v>
      </c>
      <c r="F5" s="1">
        <f>VLOOKUP(A5,Dados_Tabelas_24122021!$A$2:$N$176,12,FALSE)</f>
        <v>32</v>
      </c>
      <c r="G5" s="1">
        <f>VLOOKUP(A5,Dados_Tabelas_24122021!$A$2:$N$176,13,FALSE)</f>
        <v>10</v>
      </c>
      <c r="H5" s="1" t="str">
        <f t="shared" si="1"/>
        <v>CORRIGIR</v>
      </c>
      <c r="I5" s="1" t="str">
        <f t="shared" si="0"/>
        <v>OK</v>
      </c>
      <c r="J5" s="1" t="str">
        <f>IF(C5=Dados_Tabelas_24122021!$K$2,"CORRIGIR","OK")</f>
        <v>OK</v>
      </c>
    </row>
    <row r="6" spans="1:10" x14ac:dyDescent="0.3">
      <c r="A6" s="1" t="s">
        <v>49</v>
      </c>
      <c r="B6" s="1" t="s">
        <v>58</v>
      </c>
      <c r="C6" s="1" t="s">
        <v>54</v>
      </c>
      <c r="D6" s="1">
        <v>48</v>
      </c>
      <c r="E6" s="1">
        <v>10</v>
      </c>
      <c r="F6" s="1">
        <f>VLOOKUP(A6,Dados_Tabelas_24122021!$A$2:$N$176,12,FALSE)</f>
        <v>32</v>
      </c>
      <c r="G6" s="1">
        <f>VLOOKUP(A6,Dados_Tabelas_24122021!$A$2:$N$176,13,FALSE)</f>
        <v>10</v>
      </c>
      <c r="H6" s="1" t="str">
        <f t="shared" si="1"/>
        <v>CORRIGIR</v>
      </c>
      <c r="I6" s="1" t="str">
        <f t="shared" si="0"/>
        <v>OK</v>
      </c>
      <c r="J6" s="1" t="str">
        <f>IF(C6=Dados_Tabelas_24122021!$K$2,"CORRIGIR","OK")</f>
        <v>OK</v>
      </c>
    </row>
    <row r="7" spans="1:10" x14ac:dyDescent="0.3">
      <c r="A7" s="1" t="s">
        <v>50</v>
      </c>
      <c r="B7" s="1" t="s">
        <v>59</v>
      </c>
      <c r="C7" s="1" t="s">
        <v>54</v>
      </c>
      <c r="D7" s="1">
        <v>48</v>
      </c>
      <c r="E7" s="1">
        <v>10</v>
      </c>
      <c r="F7" s="1">
        <f>VLOOKUP(A7,Dados_Tabelas_24122021!$A$2:$N$176,12,FALSE)</f>
        <v>32</v>
      </c>
      <c r="G7" s="1">
        <f>VLOOKUP(A7,Dados_Tabelas_24122021!$A$2:$N$176,13,FALSE)</f>
        <v>10</v>
      </c>
      <c r="H7" s="1" t="str">
        <f t="shared" si="1"/>
        <v>CORRIGIR</v>
      </c>
      <c r="I7" s="1" t="str">
        <f t="shared" si="0"/>
        <v>OK</v>
      </c>
      <c r="J7" s="1" t="str">
        <f>IF(C7=Dados_Tabelas_24122021!$K$2,"CORRIGIR","OK")</f>
        <v>OK</v>
      </c>
    </row>
    <row r="8" spans="1:10" x14ac:dyDescent="0.3">
      <c r="A8" s="1" t="s">
        <v>50</v>
      </c>
      <c r="B8" s="1" t="s">
        <v>60</v>
      </c>
      <c r="C8" s="1" t="s">
        <v>54</v>
      </c>
      <c r="D8" s="1">
        <v>48</v>
      </c>
      <c r="E8" s="1">
        <v>10</v>
      </c>
      <c r="F8" s="1">
        <f>VLOOKUP(A8,Dados_Tabelas_24122021!$A$2:$N$176,12,FALSE)</f>
        <v>32</v>
      </c>
      <c r="G8" s="1">
        <f>VLOOKUP(A8,Dados_Tabelas_24122021!$A$2:$N$176,13,FALSE)</f>
        <v>10</v>
      </c>
      <c r="H8" s="1" t="str">
        <f t="shared" si="1"/>
        <v>CORRIGIR</v>
      </c>
      <c r="I8" s="1" t="str">
        <f t="shared" si="0"/>
        <v>OK</v>
      </c>
      <c r="J8" s="1" t="str">
        <f>IF(C8=Dados_Tabelas_24122021!$K$2,"CORRIGIR","OK")</f>
        <v>OK</v>
      </c>
    </row>
    <row r="9" spans="1:10" x14ac:dyDescent="0.3">
      <c r="A9" s="1" t="s">
        <v>50</v>
      </c>
      <c r="B9" s="1" t="s">
        <v>61</v>
      </c>
      <c r="C9" s="1" t="s">
        <v>54</v>
      </c>
      <c r="D9" s="1">
        <v>48</v>
      </c>
      <c r="E9" s="1">
        <v>10</v>
      </c>
      <c r="F9" s="1">
        <f>VLOOKUP(A9,Dados_Tabelas_24122021!$A$2:$N$176,12,FALSE)</f>
        <v>32</v>
      </c>
      <c r="G9" s="1">
        <f>VLOOKUP(A9,Dados_Tabelas_24122021!$A$2:$N$176,13,FALSE)</f>
        <v>10</v>
      </c>
      <c r="H9" s="1" t="str">
        <f t="shared" si="1"/>
        <v>CORRIGIR</v>
      </c>
      <c r="I9" s="1" t="str">
        <f t="shared" si="0"/>
        <v>OK</v>
      </c>
      <c r="J9" s="1" t="str">
        <f>IF(C9=Dados_Tabelas_24122021!$K$2,"CORRIGIR","OK")</f>
        <v>OK</v>
      </c>
    </row>
    <row r="10" spans="1:10" x14ac:dyDescent="0.3">
      <c r="A10" s="1" t="s">
        <v>50</v>
      </c>
      <c r="B10" s="1" t="s">
        <v>62</v>
      </c>
      <c r="C10" s="1" t="s">
        <v>54</v>
      </c>
      <c r="D10" s="1">
        <v>48</v>
      </c>
      <c r="E10" s="1">
        <v>10</v>
      </c>
      <c r="F10" s="1">
        <f>VLOOKUP(A10,Dados_Tabelas_24122021!$A$2:$N$176,12,FALSE)</f>
        <v>32</v>
      </c>
      <c r="G10" s="1">
        <f>VLOOKUP(A10,Dados_Tabelas_24122021!$A$2:$N$176,13,FALSE)</f>
        <v>10</v>
      </c>
      <c r="H10" s="1" t="str">
        <f t="shared" si="1"/>
        <v>CORRIGIR</v>
      </c>
      <c r="I10" s="1" t="str">
        <f t="shared" si="0"/>
        <v>OK</v>
      </c>
      <c r="J10" s="1" t="str">
        <f>IF(C10=Dados_Tabelas_24122021!$K$2,"CORRIGIR","OK")</f>
        <v>OK</v>
      </c>
    </row>
    <row r="11" spans="1:10" x14ac:dyDescent="0.3">
      <c r="A11" s="1" t="s">
        <v>50</v>
      </c>
      <c r="B11" s="1" t="s">
        <v>63</v>
      </c>
      <c r="C11" s="1" t="s">
        <v>54</v>
      </c>
      <c r="D11" s="1">
        <v>48</v>
      </c>
      <c r="E11" s="1">
        <v>10</v>
      </c>
      <c r="F11" s="1">
        <f>VLOOKUP(A11,Dados_Tabelas_24122021!$A$2:$N$176,12,FALSE)</f>
        <v>32</v>
      </c>
      <c r="G11" s="1">
        <f>VLOOKUP(A11,Dados_Tabelas_24122021!$A$2:$N$176,13,FALSE)</f>
        <v>10</v>
      </c>
      <c r="H11" s="1" t="str">
        <f t="shared" si="1"/>
        <v>CORRIGIR</v>
      </c>
      <c r="I11" s="1" t="str">
        <f t="shared" si="0"/>
        <v>OK</v>
      </c>
      <c r="J11" s="1" t="str">
        <f>IF(C11=Dados_Tabelas_24122021!$K$2,"CORRIGIR","OK")</f>
        <v>OK</v>
      </c>
    </row>
    <row r="12" spans="1:10" x14ac:dyDescent="0.3">
      <c r="A12" s="1" t="s">
        <v>51</v>
      </c>
      <c r="B12" s="1" t="s">
        <v>64</v>
      </c>
      <c r="C12" s="1" t="s">
        <v>54</v>
      </c>
      <c r="D12" s="1">
        <v>48</v>
      </c>
      <c r="E12" s="1">
        <v>10</v>
      </c>
      <c r="F12" s="1">
        <f>VLOOKUP(A12,Dados_Tabelas_24122021!$A$2:$N$176,12,FALSE)</f>
        <v>32</v>
      </c>
      <c r="G12" s="1">
        <f>VLOOKUP(A12,Dados_Tabelas_24122021!$A$2:$N$176,13,FALSE)</f>
        <v>10</v>
      </c>
      <c r="H12" s="1" t="str">
        <f t="shared" si="1"/>
        <v>CORRIGIR</v>
      </c>
      <c r="I12" s="1" t="str">
        <f t="shared" si="0"/>
        <v>OK</v>
      </c>
      <c r="J12" s="1" t="str">
        <f>IF(C12=Dados_Tabelas_24122021!$K$2,"CORRIGIR","OK")</f>
        <v>OK</v>
      </c>
    </row>
    <row r="13" spans="1:10" x14ac:dyDescent="0.3">
      <c r="A13" s="1" t="s">
        <v>51</v>
      </c>
      <c r="B13" s="1" t="s">
        <v>65</v>
      </c>
      <c r="C13" s="1" t="s">
        <v>54</v>
      </c>
      <c r="D13" s="1">
        <v>48</v>
      </c>
      <c r="E13" s="1">
        <v>10</v>
      </c>
      <c r="F13" s="1">
        <f>VLOOKUP(A13,Dados_Tabelas_24122021!$A$2:$N$176,12,FALSE)</f>
        <v>32</v>
      </c>
      <c r="G13" s="1">
        <f>VLOOKUP(A13,Dados_Tabelas_24122021!$A$2:$N$176,13,FALSE)</f>
        <v>10</v>
      </c>
      <c r="H13" s="1" t="str">
        <f t="shared" si="1"/>
        <v>CORRIGIR</v>
      </c>
      <c r="I13" s="1" t="str">
        <f t="shared" si="0"/>
        <v>OK</v>
      </c>
      <c r="J13" s="1" t="str">
        <f>IF(C13=Dados_Tabelas_24122021!$K$2,"CORRIGIR","OK")</f>
        <v>OK</v>
      </c>
    </row>
    <row r="14" spans="1:10" x14ac:dyDescent="0.3">
      <c r="A14" s="1" t="s">
        <v>51</v>
      </c>
      <c r="B14" s="1" t="s">
        <v>66</v>
      </c>
      <c r="C14" s="1" t="s">
        <v>54</v>
      </c>
      <c r="D14" s="1">
        <v>48</v>
      </c>
      <c r="E14" s="1">
        <v>10</v>
      </c>
      <c r="F14" s="1">
        <f>VLOOKUP(A14,Dados_Tabelas_24122021!$A$2:$N$176,12,FALSE)</f>
        <v>32</v>
      </c>
      <c r="G14" s="1">
        <f>VLOOKUP(A14,Dados_Tabelas_24122021!$A$2:$N$176,13,FALSE)</f>
        <v>10</v>
      </c>
      <c r="H14" s="1" t="str">
        <f t="shared" si="1"/>
        <v>CORRIGIR</v>
      </c>
      <c r="I14" s="1" t="str">
        <f t="shared" si="0"/>
        <v>OK</v>
      </c>
      <c r="J14" s="1" t="str">
        <f>IF(C14=Dados_Tabelas_24122021!$K$2,"CORRIGIR","OK")</f>
        <v>OK</v>
      </c>
    </row>
    <row r="15" spans="1:10" x14ac:dyDescent="0.3">
      <c r="A15" s="1" t="s">
        <v>12</v>
      </c>
      <c r="B15" s="1" t="s">
        <v>26</v>
      </c>
      <c r="C15" s="1" t="s">
        <v>54</v>
      </c>
      <c r="D15" s="1">
        <v>48</v>
      </c>
      <c r="E15" s="1">
        <v>10</v>
      </c>
      <c r="F15" s="1">
        <f>VLOOKUP(A15,Dados_Tabelas_24122021!$A$2:$N$176,12,FALSE)</f>
        <v>32</v>
      </c>
      <c r="G15" s="1">
        <f>VLOOKUP(A15,Dados_Tabelas_24122021!$A$2:$N$176,13,FALSE)</f>
        <v>10</v>
      </c>
      <c r="H15" s="1" t="str">
        <f t="shared" si="1"/>
        <v>CORRIGIR</v>
      </c>
      <c r="I15" s="1" t="str">
        <f t="shared" si="0"/>
        <v>OK</v>
      </c>
      <c r="J15" s="1" t="str">
        <f>IF(C15=Dados_Tabelas_24122021!$K$2,"CORRIGIR","OK")</f>
        <v>OK</v>
      </c>
    </row>
    <row r="16" spans="1:10" x14ac:dyDescent="0.3">
      <c r="A16" s="1" t="s">
        <v>12</v>
      </c>
      <c r="B16" s="1" t="s">
        <v>67</v>
      </c>
      <c r="C16" s="1" t="s">
        <v>54</v>
      </c>
      <c r="D16" s="1">
        <v>48</v>
      </c>
      <c r="E16" s="1">
        <v>10</v>
      </c>
      <c r="F16" s="1">
        <f>VLOOKUP(A16,Dados_Tabelas_24122021!$A$2:$N$176,12,FALSE)</f>
        <v>32</v>
      </c>
      <c r="G16" s="1">
        <f>VLOOKUP(A16,Dados_Tabelas_24122021!$A$2:$N$176,13,FALSE)</f>
        <v>10</v>
      </c>
      <c r="H16" s="1" t="str">
        <f t="shared" si="1"/>
        <v>CORRIGIR</v>
      </c>
      <c r="I16" s="1" t="str">
        <f t="shared" si="0"/>
        <v>OK</v>
      </c>
      <c r="J16" s="1" t="str">
        <f>IF(C16=Dados_Tabelas_24122021!$K$2,"CORRIGIR","OK")</f>
        <v>OK</v>
      </c>
    </row>
    <row r="17" spans="1:10" x14ac:dyDescent="0.3">
      <c r="A17" s="1" t="s">
        <v>45</v>
      </c>
      <c r="B17" s="1" t="s">
        <v>68</v>
      </c>
      <c r="C17" s="1" t="s">
        <v>54</v>
      </c>
      <c r="D17" s="1">
        <v>48</v>
      </c>
      <c r="E17" s="1">
        <v>10</v>
      </c>
      <c r="F17" s="1">
        <f>VLOOKUP(A17,Dados_Tabelas_24122021!$A$2:$N$176,12,FALSE)</f>
        <v>32</v>
      </c>
      <c r="G17" s="1">
        <f>VLOOKUP(A17,Dados_Tabelas_24122021!$A$2:$N$176,13,FALSE)</f>
        <v>10</v>
      </c>
      <c r="H17" s="1" t="str">
        <f t="shared" si="1"/>
        <v>CORRIGIR</v>
      </c>
      <c r="I17" s="1" t="str">
        <f t="shared" si="0"/>
        <v>OK</v>
      </c>
      <c r="J17" s="1" t="str">
        <f>IF(C17=Dados_Tabelas_24122021!$K$2,"CORRIGIR","OK")</f>
        <v>OK</v>
      </c>
    </row>
    <row r="18" spans="1:10" x14ac:dyDescent="0.3">
      <c r="A18" s="1" t="s">
        <v>45</v>
      </c>
      <c r="B18" s="1" t="s">
        <v>69</v>
      </c>
      <c r="C18" s="1" t="s">
        <v>54</v>
      </c>
      <c r="D18" s="1">
        <v>48</v>
      </c>
      <c r="E18" s="1">
        <v>10</v>
      </c>
      <c r="F18" s="1">
        <f>VLOOKUP(A18,Dados_Tabelas_24122021!$A$2:$N$176,12,FALSE)</f>
        <v>32</v>
      </c>
      <c r="G18" s="1">
        <f>VLOOKUP(A18,Dados_Tabelas_24122021!$A$2:$N$176,13,FALSE)</f>
        <v>10</v>
      </c>
      <c r="H18" s="1" t="str">
        <f t="shared" si="1"/>
        <v>CORRIGIR</v>
      </c>
      <c r="I18" s="1" t="str">
        <f t="shared" si="0"/>
        <v>OK</v>
      </c>
      <c r="J18" s="1" t="str">
        <f>IF(C18=Dados_Tabelas_24122021!$K$2,"CORRIGIR","OK")</f>
        <v>OK</v>
      </c>
    </row>
    <row r="19" spans="1:10" x14ac:dyDescent="0.3">
      <c r="A19" s="1" t="s">
        <v>45</v>
      </c>
      <c r="B19" s="1" t="s">
        <v>70</v>
      </c>
      <c r="C19" s="1" t="s">
        <v>54</v>
      </c>
      <c r="D19" s="1">
        <v>48</v>
      </c>
      <c r="E19" s="1">
        <v>10</v>
      </c>
      <c r="F19" s="1">
        <f>VLOOKUP(A19,Dados_Tabelas_24122021!$A$2:$N$176,12,FALSE)</f>
        <v>32</v>
      </c>
      <c r="G19" s="1">
        <f>VLOOKUP(A19,Dados_Tabelas_24122021!$A$2:$N$176,13,FALSE)</f>
        <v>10</v>
      </c>
      <c r="H19" s="1" t="str">
        <f t="shared" si="1"/>
        <v>CORRIGIR</v>
      </c>
      <c r="I19" s="1" t="str">
        <f t="shared" si="0"/>
        <v>OK</v>
      </c>
      <c r="J19" s="1" t="str">
        <f>IF(C19=Dados_Tabelas_24122021!$K$2,"CORRIGIR","OK")</f>
        <v>OK</v>
      </c>
    </row>
    <row r="20" spans="1:10" x14ac:dyDescent="0.3">
      <c r="A20" s="1" t="s">
        <v>46</v>
      </c>
      <c r="B20" s="1" t="s">
        <v>71</v>
      </c>
      <c r="C20" s="1" t="s">
        <v>54</v>
      </c>
      <c r="D20" s="1">
        <v>48</v>
      </c>
      <c r="E20" s="1">
        <v>10</v>
      </c>
      <c r="F20" s="1">
        <f>VLOOKUP(A20,Dados_Tabelas_24122021!$A$2:$N$176,12,FALSE)</f>
        <v>32</v>
      </c>
      <c r="G20" s="1">
        <f>VLOOKUP(A20,Dados_Tabelas_24122021!$A$2:$N$176,13,FALSE)</f>
        <v>10</v>
      </c>
      <c r="H20" s="1" t="str">
        <f t="shared" si="1"/>
        <v>CORRIGIR</v>
      </c>
      <c r="I20" s="1" t="str">
        <f t="shared" si="0"/>
        <v>OK</v>
      </c>
      <c r="J20" s="1" t="str">
        <f>IF(C20=Dados_Tabelas_24122021!$K$2,"CORRIGIR","OK")</f>
        <v>OK</v>
      </c>
    </row>
    <row r="21" spans="1:10" x14ac:dyDescent="0.3">
      <c r="A21" s="1" t="s">
        <v>46</v>
      </c>
      <c r="B21" s="1" t="s">
        <v>72</v>
      </c>
      <c r="C21" s="1" t="s">
        <v>54</v>
      </c>
      <c r="D21" s="1">
        <v>48</v>
      </c>
      <c r="E21" s="1">
        <v>10</v>
      </c>
      <c r="F21" s="1">
        <f>VLOOKUP(A21,Dados_Tabelas_24122021!$A$2:$N$176,12,FALSE)</f>
        <v>32</v>
      </c>
      <c r="G21" s="1">
        <f>VLOOKUP(A21,Dados_Tabelas_24122021!$A$2:$N$176,13,FALSE)</f>
        <v>10</v>
      </c>
      <c r="H21" s="1" t="str">
        <f t="shared" si="1"/>
        <v>CORRIGIR</v>
      </c>
      <c r="I21" s="1" t="str">
        <f t="shared" si="0"/>
        <v>OK</v>
      </c>
      <c r="J21" s="1" t="str">
        <f>IF(C21=Dados_Tabelas_24122021!$K$2,"CORRIGIR","OK")</f>
        <v>OK</v>
      </c>
    </row>
    <row r="22" spans="1:10" x14ac:dyDescent="0.3">
      <c r="A22" s="1" t="s">
        <v>43</v>
      </c>
      <c r="B22" s="1" t="s">
        <v>73</v>
      </c>
      <c r="C22" s="1" t="s">
        <v>54</v>
      </c>
      <c r="D22" s="1">
        <v>48</v>
      </c>
      <c r="E22" s="1">
        <v>10</v>
      </c>
      <c r="F22" s="1">
        <f>VLOOKUP(A22,Dados_Tabelas_24122021!$A$2:$N$176,12,FALSE)</f>
        <v>32</v>
      </c>
      <c r="G22" s="1">
        <f>VLOOKUP(A22,Dados_Tabelas_24122021!$A$2:$N$176,13,FALSE)</f>
        <v>10</v>
      </c>
      <c r="H22" s="1" t="str">
        <f t="shared" si="1"/>
        <v>CORRIGIR</v>
      </c>
      <c r="I22" s="1" t="str">
        <f t="shared" si="0"/>
        <v>OK</v>
      </c>
      <c r="J22" s="1" t="str">
        <f>IF(C22=Dados_Tabelas_24122021!$K$2,"CORRIGIR","OK")</f>
        <v>OK</v>
      </c>
    </row>
    <row r="23" spans="1:10" x14ac:dyDescent="0.3">
      <c r="A23" s="1" t="s">
        <v>43</v>
      </c>
      <c r="B23" s="1" t="s">
        <v>74</v>
      </c>
      <c r="C23" s="1" t="s">
        <v>54</v>
      </c>
      <c r="D23" s="1">
        <v>48</v>
      </c>
      <c r="E23" s="1">
        <v>10</v>
      </c>
      <c r="F23" s="1">
        <f>VLOOKUP(A23,Dados_Tabelas_24122021!$A$2:$N$176,12,FALSE)</f>
        <v>32</v>
      </c>
      <c r="G23" s="1">
        <f>VLOOKUP(A23,Dados_Tabelas_24122021!$A$2:$N$176,13,FALSE)</f>
        <v>10</v>
      </c>
      <c r="H23" s="1" t="str">
        <f t="shared" si="1"/>
        <v>CORRIGIR</v>
      </c>
      <c r="I23" s="1" t="str">
        <f t="shared" si="0"/>
        <v>OK</v>
      </c>
      <c r="J23" s="1" t="str">
        <f>IF(C23=Dados_Tabelas_24122021!$K$2,"CORRIGIR","OK")</f>
        <v>OK</v>
      </c>
    </row>
    <row r="24" spans="1:10" x14ac:dyDescent="0.3">
      <c r="A24" s="1" t="s">
        <v>43</v>
      </c>
      <c r="B24" s="1" t="s">
        <v>75</v>
      </c>
      <c r="C24" s="1" t="s">
        <v>54</v>
      </c>
      <c r="D24" s="1">
        <v>48</v>
      </c>
      <c r="E24" s="1">
        <v>10</v>
      </c>
      <c r="F24" s="1">
        <f>VLOOKUP(A24,Dados_Tabelas_24122021!$A$2:$N$176,12,FALSE)</f>
        <v>32</v>
      </c>
      <c r="G24" s="1">
        <f>VLOOKUP(A24,Dados_Tabelas_24122021!$A$2:$N$176,13,FALSE)</f>
        <v>10</v>
      </c>
      <c r="H24" s="1" t="str">
        <f t="shared" si="1"/>
        <v>CORRIGIR</v>
      </c>
      <c r="I24" s="1" t="str">
        <f t="shared" si="0"/>
        <v>OK</v>
      </c>
      <c r="J24" s="1" t="str">
        <f>IF(C24=Dados_Tabelas_24122021!$K$2,"CORRIGIR","OK")</f>
        <v>OK</v>
      </c>
    </row>
    <row r="25" spans="1:10" x14ac:dyDescent="0.3">
      <c r="A25" s="1" t="s">
        <v>43</v>
      </c>
      <c r="B25" s="1" t="s">
        <v>76</v>
      </c>
      <c r="C25" s="1" t="s">
        <v>54</v>
      </c>
      <c r="D25" s="1">
        <v>48</v>
      </c>
      <c r="E25" s="1">
        <v>10</v>
      </c>
      <c r="F25" s="1">
        <f>VLOOKUP(A25,Dados_Tabelas_24122021!$A$2:$N$176,12,FALSE)</f>
        <v>32</v>
      </c>
      <c r="G25" s="1">
        <f>VLOOKUP(A25,Dados_Tabelas_24122021!$A$2:$N$176,13,FALSE)</f>
        <v>10</v>
      </c>
      <c r="H25" s="1" t="str">
        <f t="shared" si="1"/>
        <v>CORRIGIR</v>
      </c>
      <c r="I25" s="1" t="str">
        <f t="shared" si="0"/>
        <v>OK</v>
      </c>
      <c r="J25" s="1" t="str">
        <f>IF(C25=Dados_Tabelas_24122021!$K$2,"CORRIGIR","OK")</f>
        <v>OK</v>
      </c>
    </row>
    <row r="26" spans="1:10" x14ac:dyDescent="0.3">
      <c r="A26" s="1" t="s">
        <v>43</v>
      </c>
      <c r="B26" s="1" t="s">
        <v>77</v>
      </c>
      <c r="C26" s="1" t="s">
        <v>54</v>
      </c>
      <c r="D26" s="1">
        <v>48</v>
      </c>
      <c r="E26" s="1">
        <v>10</v>
      </c>
      <c r="F26" s="1">
        <f>VLOOKUP(A26,Dados_Tabelas_24122021!$A$2:$N$176,12,FALSE)</f>
        <v>32</v>
      </c>
      <c r="G26" s="1">
        <f>VLOOKUP(A26,Dados_Tabelas_24122021!$A$2:$N$176,13,FALSE)</f>
        <v>10</v>
      </c>
      <c r="H26" s="1" t="str">
        <f t="shared" si="1"/>
        <v>CORRIGIR</v>
      </c>
      <c r="I26" s="1" t="str">
        <f t="shared" si="0"/>
        <v>OK</v>
      </c>
      <c r="J26" s="1" t="str">
        <f>IF(C26=Dados_Tabelas_24122021!$K$2,"CORRIGIR","OK")</f>
        <v>OK</v>
      </c>
    </row>
    <row r="27" spans="1:10" x14ac:dyDescent="0.3">
      <c r="A27" s="1" t="s">
        <v>43</v>
      </c>
      <c r="B27" s="1" t="s">
        <v>78</v>
      </c>
      <c r="C27" s="1" t="s">
        <v>54</v>
      </c>
      <c r="D27" s="1">
        <v>48</v>
      </c>
      <c r="E27" s="1">
        <v>10</v>
      </c>
      <c r="F27" s="1">
        <f>VLOOKUP(A27,Dados_Tabelas_24122021!$A$2:$N$176,12,FALSE)</f>
        <v>32</v>
      </c>
      <c r="G27" s="1">
        <f>VLOOKUP(A27,Dados_Tabelas_24122021!$A$2:$N$176,13,FALSE)</f>
        <v>10</v>
      </c>
      <c r="H27" s="1" t="str">
        <f t="shared" si="1"/>
        <v>CORRIGIR</v>
      </c>
      <c r="I27" s="1" t="str">
        <f t="shared" si="0"/>
        <v>OK</v>
      </c>
      <c r="J27" s="1" t="str">
        <f>IF(C27=Dados_Tabelas_24122021!$K$2,"CORRIGIR","OK")</f>
        <v>OK</v>
      </c>
    </row>
    <row r="28" spans="1:10" x14ac:dyDescent="0.3">
      <c r="A28" s="1" t="s">
        <v>44</v>
      </c>
      <c r="B28" s="1" t="s">
        <v>79</v>
      </c>
      <c r="C28" s="1" t="s">
        <v>54</v>
      </c>
      <c r="D28" s="1">
        <v>48</v>
      </c>
      <c r="E28" s="1">
        <v>10</v>
      </c>
      <c r="F28" s="1">
        <f>VLOOKUP(A28,Dados_Tabelas_24122021!$A$2:$N$176,12,FALSE)</f>
        <v>32</v>
      </c>
      <c r="G28" s="1">
        <f>VLOOKUP(A28,Dados_Tabelas_24122021!$A$2:$N$176,13,FALSE)</f>
        <v>10</v>
      </c>
      <c r="H28" s="1" t="str">
        <f t="shared" si="1"/>
        <v>CORRIGIR</v>
      </c>
      <c r="I28" s="1" t="str">
        <f t="shared" si="0"/>
        <v>OK</v>
      </c>
      <c r="J28" s="1" t="str">
        <f>IF(C28=Dados_Tabelas_24122021!$K$2,"CORRIGIR","OK")</f>
        <v>OK</v>
      </c>
    </row>
    <row r="29" spans="1:10" x14ac:dyDescent="0.3">
      <c r="A29" s="1" t="s">
        <v>44</v>
      </c>
      <c r="B29" s="1" t="s">
        <v>80</v>
      </c>
      <c r="C29" s="1" t="s">
        <v>54</v>
      </c>
      <c r="D29" s="1">
        <v>48</v>
      </c>
      <c r="E29" s="1">
        <v>10</v>
      </c>
      <c r="F29" s="1">
        <f>VLOOKUP(A29,Dados_Tabelas_24122021!$A$2:$N$176,12,FALSE)</f>
        <v>32</v>
      </c>
      <c r="G29" s="1">
        <f>VLOOKUP(A29,Dados_Tabelas_24122021!$A$2:$N$176,13,FALSE)</f>
        <v>10</v>
      </c>
      <c r="H29" s="1" t="str">
        <f t="shared" si="1"/>
        <v>CORRIGIR</v>
      </c>
      <c r="I29" s="1" t="str">
        <f t="shared" si="0"/>
        <v>OK</v>
      </c>
      <c r="J29" s="1" t="str">
        <f>IF(C29=Dados_Tabelas_24122021!$K$2,"CORRIGIR","OK")</f>
        <v>OK</v>
      </c>
    </row>
    <row r="30" spans="1:10" x14ac:dyDescent="0.3">
      <c r="A30" s="1" t="s">
        <v>14</v>
      </c>
      <c r="B30" s="1" t="s">
        <v>25</v>
      </c>
      <c r="C30" s="1" t="s">
        <v>54</v>
      </c>
      <c r="D30" s="1">
        <v>48</v>
      </c>
      <c r="E30" s="1">
        <v>10</v>
      </c>
      <c r="F30" s="1">
        <f>VLOOKUP(A30,Dados_Tabelas_24122021!$A$2:$N$176,12,FALSE)</f>
        <v>32</v>
      </c>
      <c r="G30" s="1">
        <f>VLOOKUP(A30,Dados_Tabelas_24122021!$A$2:$N$176,13,FALSE)</f>
        <v>10</v>
      </c>
      <c r="H30" s="1" t="str">
        <f t="shared" si="1"/>
        <v>CORRIGIR</v>
      </c>
      <c r="I30" s="1" t="str">
        <f t="shared" si="0"/>
        <v>OK</v>
      </c>
      <c r="J30" s="1" t="str">
        <f>IF(C30=Dados_Tabelas_24122021!$K$2,"CORRIGIR","OK")</f>
        <v>OK</v>
      </c>
    </row>
    <row r="31" spans="1:10" x14ac:dyDescent="0.3">
      <c r="A31" s="1" t="s">
        <v>14</v>
      </c>
      <c r="B31" s="1" t="s">
        <v>81</v>
      </c>
      <c r="C31" s="1" t="s">
        <v>54</v>
      </c>
      <c r="D31" s="1">
        <v>48</v>
      </c>
      <c r="E31" s="1">
        <v>10</v>
      </c>
      <c r="F31" s="1">
        <f>VLOOKUP(A31,Dados_Tabelas_24122021!$A$2:$N$176,12,FALSE)</f>
        <v>32</v>
      </c>
      <c r="G31" s="1">
        <f>VLOOKUP(A31,Dados_Tabelas_24122021!$A$2:$N$176,13,FALSE)</f>
        <v>10</v>
      </c>
      <c r="H31" s="1" t="str">
        <f t="shared" si="1"/>
        <v>CORRIGIR</v>
      </c>
      <c r="I31" s="1" t="str">
        <f t="shared" si="0"/>
        <v>OK</v>
      </c>
      <c r="J31" s="1" t="str">
        <f>IF(C31=Dados_Tabelas_24122021!$K$2,"CORRIGIR","OK")</f>
        <v>OK</v>
      </c>
    </row>
    <row r="32" spans="1:10" x14ac:dyDescent="0.3">
      <c r="A32" s="1" t="s">
        <v>15</v>
      </c>
      <c r="B32" s="1" t="s">
        <v>27</v>
      </c>
      <c r="C32" s="1" t="s">
        <v>54</v>
      </c>
      <c r="D32" s="1">
        <v>48</v>
      </c>
      <c r="E32" s="1">
        <v>10</v>
      </c>
      <c r="F32" s="1">
        <f>VLOOKUP(A32,Dados_Tabelas_24122021!$A$2:$N$176,12,FALSE)</f>
        <v>32</v>
      </c>
      <c r="G32" s="1">
        <f>VLOOKUP(A32,Dados_Tabelas_24122021!$A$2:$N$176,13,FALSE)</f>
        <v>10</v>
      </c>
      <c r="H32" s="1" t="str">
        <f t="shared" si="1"/>
        <v>CORRIGIR</v>
      </c>
      <c r="I32" s="1" t="str">
        <f t="shared" si="0"/>
        <v>OK</v>
      </c>
      <c r="J32" s="1" t="str">
        <f>IF(C32=Dados_Tabelas_24122021!$K$2,"CORRIGIR","OK")</f>
        <v>OK</v>
      </c>
    </row>
    <row r="33" spans="1:10" x14ac:dyDescent="0.3">
      <c r="A33" s="1" t="s">
        <v>41</v>
      </c>
      <c r="B33" s="1" t="s">
        <v>82</v>
      </c>
      <c r="C33" s="1" t="s">
        <v>54</v>
      </c>
      <c r="D33" s="1">
        <v>48</v>
      </c>
      <c r="E33" s="1">
        <v>10</v>
      </c>
      <c r="F33" s="1">
        <f>VLOOKUP(A33,Dados_Tabelas_24122021!$A$2:$N$176,12,FALSE)</f>
        <v>32</v>
      </c>
      <c r="G33" s="1">
        <f>VLOOKUP(A33,Dados_Tabelas_24122021!$A$2:$N$176,13,FALSE)</f>
        <v>10</v>
      </c>
      <c r="H33" s="1" t="str">
        <f t="shared" si="1"/>
        <v>CORRIGIR</v>
      </c>
      <c r="I33" s="1" t="str">
        <f t="shared" si="0"/>
        <v>OK</v>
      </c>
      <c r="J33" s="1" t="str">
        <f>IF(C33=Dados_Tabelas_24122021!$K$2,"CORRIGIR","OK")</f>
        <v>OK</v>
      </c>
    </row>
    <row r="34" spans="1:10" x14ac:dyDescent="0.3">
      <c r="A34" s="1" t="s">
        <v>41</v>
      </c>
      <c r="B34" s="1" t="s">
        <v>83</v>
      </c>
      <c r="C34" s="1" t="s">
        <v>54</v>
      </c>
      <c r="D34" s="1">
        <v>48</v>
      </c>
      <c r="E34" s="1">
        <v>10</v>
      </c>
      <c r="F34" s="1">
        <f>VLOOKUP(A34,Dados_Tabelas_24122021!$A$2:$N$176,12,FALSE)</f>
        <v>32</v>
      </c>
      <c r="G34" s="1">
        <f>VLOOKUP(A34,Dados_Tabelas_24122021!$A$2:$N$176,13,FALSE)</f>
        <v>10</v>
      </c>
      <c r="H34" s="1" t="str">
        <f t="shared" si="1"/>
        <v>CORRIGIR</v>
      </c>
      <c r="I34" s="1" t="str">
        <f t="shared" si="0"/>
        <v>OK</v>
      </c>
      <c r="J34" s="1" t="str">
        <f>IF(C34=Dados_Tabelas_24122021!$K$2,"CORRIGIR","OK")</f>
        <v>OK</v>
      </c>
    </row>
    <row r="35" spans="1:10" x14ac:dyDescent="0.3">
      <c r="A35" s="1" t="s">
        <v>52</v>
      </c>
      <c r="B35" s="1" t="s">
        <v>84</v>
      </c>
      <c r="C35" s="1" t="s">
        <v>54</v>
      </c>
      <c r="D35" s="1">
        <v>48</v>
      </c>
      <c r="E35" s="1">
        <v>10</v>
      </c>
      <c r="F35" s="1">
        <f>VLOOKUP(A35,Dados_Tabelas_24122021!$A$2:$N$176,12,FALSE)</f>
        <v>32</v>
      </c>
      <c r="G35" s="1">
        <f>VLOOKUP(A35,Dados_Tabelas_24122021!$A$2:$N$176,13,FALSE)</f>
        <v>10</v>
      </c>
      <c r="H35" s="1" t="str">
        <f t="shared" si="1"/>
        <v>CORRIGIR</v>
      </c>
      <c r="I35" s="1" t="str">
        <f t="shared" si="0"/>
        <v>OK</v>
      </c>
      <c r="J35" s="1" t="str">
        <f>IF(C35=Dados_Tabelas_24122021!$K$2,"CORRIGIR","OK")</f>
        <v>OK</v>
      </c>
    </row>
    <row r="36" spans="1:10" x14ac:dyDescent="0.3">
      <c r="A36" s="1" t="s">
        <v>52</v>
      </c>
      <c r="B36" s="1" t="s">
        <v>85</v>
      </c>
      <c r="C36" s="1" t="s">
        <v>54</v>
      </c>
      <c r="D36" s="1">
        <v>48</v>
      </c>
      <c r="E36" s="1">
        <v>10</v>
      </c>
      <c r="F36" s="1">
        <f>VLOOKUP(A36,Dados_Tabelas_24122021!$A$2:$N$176,12,FALSE)</f>
        <v>32</v>
      </c>
      <c r="G36" s="1">
        <f>VLOOKUP(A36,Dados_Tabelas_24122021!$A$2:$N$176,13,FALSE)</f>
        <v>10</v>
      </c>
      <c r="H36" s="1" t="str">
        <f t="shared" si="1"/>
        <v>CORRIGIR</v>
      </c>
      <c r="I36" s="1" t="str">
        <f t="shared" si="0"/>
        <v>OK</v>
      </c>
      <c r="J36" s="1" t="str">
        <f>IF(C36=Dados_Tabelas_24122021!$K$2,"CORRIGIR","OK")</f>
        <v>OK</v>
      </c>
    </row>
    <row r="37" spans="1:10" x14ac:dyDescent="0.3">
      <c r="A37" s="1" t="s">
        <v>52</v>
      </c>
      <c r="B37" s="1" t="s">
        <v>86</v>
      </c>
      <c r="C37" s="1" t="s">
        <v>54</v>
      </c>
      <c r="D37" s="1">
        <v>48</v>
      </c>
      <c r="E37" s="1">
        <v>10</v>
      </c>
      <c r="F37" s="1">
        <f>VLOOKUP(A37,Dados_Tabelas_24122021!$A$2:$N$176,12,FALSE)</f>
        <v>32</v>
      </c>
      <c r="G37" s="1">
        <f>VLOOKUP(A37,Dados_Tabelas_24122021!$A$2:$N$176,13,FALSE)</f>
        <v>10</v>
      </c>
      <c r="H37" s="1" t="str">
        <f t="shared" si="1"/>
        <v>CORRIGIR</v>
      </c>
      <c r="I37" s="1" t="str">
        <f t="shared" si="0"/>
        <v>OK</v>
      </c>
      <c r="J37" s="1" t="str">
        <f>IF(C37=Dados_Tabelas_24122021!$K$2,"CORRIGIR","OK")</f>
        <v>OK</v>
      </c>
    </row>
    <row r="38" spans="1:10" x14ac:dyDescent="0.3">
      <c r="A38" s="1" t="s">
        <v>17</v>
      </c>
      <c r="B38" s="1" t="s">
        <v>87</v>
      </c>
      <c r="C38" s="1" t="s">
        <v>48</v>
      </c>
      <c r="D38" s="1">
        <v>2</v>
      </c>
      <c r="E38" s="1">
        <v>10</v>
      </c>
      <c r="F38" s="1">
        <f>VLOOKUP(A38,Dados_Tabelas_24122021!$A$2:$N$176,12,FALSE)</f>
        <v>1</v>
      </c>
      <c r="G38" s="1">
        <f>VLOOKUP(A38,Dados_Tabelas_24122021!$A$2:$N$176,13,FALSE)</f>
        <v>10</v>
      </c>
      <c r="H38" s="1" t="str">
        <f t="shared" si="1"/>
        <v>OK</v>
      </c>
      <c r="I38" s="1" t="str">
        <f t="shared" si="0"/>
        <v>OK</v>
      </c>
      <c r="J38" s="1" t="str">
        <f>IF(C38=Dados_Tabelas_24122021!$K$2,"CORRIGIR","OK")</f>
        <v>CORRIGIR</v>
      </c>
    </row>
    <row r="39" spans="1:10" x14ac:dyDescent="0.3">
      <c r="A39" s="1" t="s">
        <v>9</v>
      </c>
      <c r="B39" s="1" t="s">
        <v>88</v>
      </c>
      <c r="C39" s="1" t="s">
        <v>48</v>
      </c>
      <c r="D39" s="1">
        <v>2</v>
      </c>
      <c r="E39" s="1">
        <v>10</v>
      </c>
      <c r="F39" s="1">
        <f>VLOOKUP(A39,Dados_Tabelas_24122021!$A$2:$N$176,12,FALSE)</f>
        <v>1</v>
      </c>
      <c r="G39" s="1">
        <f>VLOOKUP(A39,Dados_Tabelas_24122021!$A$2:$N$176,13,FALSE)</f>
        <v>10</v>
      </c>
      <c r="H39" s="1" t="str">
        <f t="shared" si="1"/>
        <v>OK</v>
      </c>
      <c r="I39" s="1" t="str">
        <f t="shared" si="0"/>
        <v>OK</v>
      </c>
      <c r="J39" s="1" t="str">
        <f>IF(C39=Dados_Tabelas_24122021!$K$2,"CORRIGIR","OK")</f>
        <v>CORRIGIR</v>
      </c>
    </row>
    <row r="40" spans="1:10" x14ac:dyDescent="0.3">
      <c r="A40" s="1" t="s">
        <v>16</v>
      </c>
      <c r="B40" s="1" t="s">
        <v>28</v>
      </c>
      <c r="C40" s="1" t="s">
        <v>48</v>
      </c>
      <c r="D40" s="1">
        <v>2</v>
      </c>
      <c r="E40" s="1">
        <v>10</v>
      </c>
      <c r="F40" s="1">
        <f>VLOOKUP(A40,Dados_Tabelas_24122021!$A$2:$N$176,12,FALSE)</f>
        <v>1</v>
      </c>
      <c r="G40" s="1">
        <f>VLOOKUP(A40,Dados_Tabelas_24122021!$A$2:$N$176,13,FALSE)</f>
        <v>10</v>
      </c>
      <c r="H40" s="1" t="str">
        <f t="shared" si="1"/>
        <v>OK</v>
      </c>
      <c r="I40" s="1" t="str">
        <f t="shared" si="0"/>
        <v>OK</v>
      </c>
      <c r="J40" s="1" t="str">
        <f>IF(C40=Dados_Tabelas_24122021!$K$2,"CORRIGIR","OK")</f>
        <v>CORRIGIR</v>
      </c>
    </row>
    <row r="41" spans="1:10" x14ac:dyDescent="0.3">
      <c r="A41" s="1" t="s">
        <v>18</v>
      </c>
      <c r="B41" s="1" t="s">
        <v>24</v>
      </c>
      <c r="C41" s="1" t="s">
        <v>48</v>
      </c>
      <c r="D41" s="1">
        <v>2</v>
      </c>
      <c r="E41" s="1">
        <v>10</v>
      </c>
      <c r="F41" s="1">
        <f>VLOOKUP(A41,Dados_Tabelas_24122021!$A$2:$N$176,12,FALSE)</f>
        <v>32</v>
      </c>
      <c r="G41" s="1">
        <f>VLOOKUP(A41,Dados_Tabelas_24122021!$A$2:$N$176,13,FALSE)</f>
        <v>10</v>
      </c>
      <c r="H41" s="1" t="str">
        <f t="shared" si="1"/>
        <v>CORRIGIR</v>
      </c>
      <c r="I41" s="1" t="str">
        <f t="shared" si="0"/>
        <v>OK</v>
      </c>
      <c r="J41" s="1" t="str">
        <f>IF(C41=Dados_Tabelas_24122021!$K$2,"CORRIGIR","OK")</f>
        <v>CORRIGIR</v>
      </c>
    </row>
    <row r="42" spans="1:10" x14ac:dyDescent="0.3">
      <c r="A42" s="1" t="s">
        <v>18</v>
      </c>
      <c r="B42" s="1" t="s">
        <v>23</v>
      </c>
      <c r="C42" s="1" t="s">
        <v>48</v>
      </c>
      <c r="D42" s="1">
        <v>2</v>
      </c>
      <c r="E42" s="1">
        <v>10</v>
      </c>
      <c r="F42" s="1">
        <f>VLOOKUP(A42,Dados_Tabelas_24122021!$A$2:$N$176,12,FALSE)</f>
        <v>32</v>
      </c>
      <c r="G42" s="1">
        <f>VLOOKUP(A42,Dados_Tabelas_24122021!$A$2:$N$176,13,FALSE)</f>
        <v>10</v>
      </c>
      <c r="H42" s="1" t="str">
        <f t="shared" si="1"/>
        <v>CORRIGIR</v>
      </c>
      <c r="I42" s="1" t="str">
        <f t="shared" si="0"/>
        <v>OK</v>
      </c>
      <c r="J42" s="1" t="str">
        <f>IF(C42=Dados_Tabelas_24122021!$K$2,"CORRIGIR","OK")</f>
        <v>CORRIGIR</v>
      </c>
    </row>
    <row r="43" spans="1:10" x14ac:dyDescent="0.3">
      <c r="A43" s="1" t="s">
        <v>15</v>
      </c>
      <c r="B43" s="1" t="s">
        <v>89</v>
      </c>
      <c r="C43" s="1" t="s">
        <v>54</v>
      </c>
      <c r="D43" s="1">
        <v>48</v>
      </c>
      <c r="E43" s="1">
        <v>10</v>
      </c>
      <c r="F43" s="1">
        <f>VLOOKUP(A43,Dados_Tabelas_24122021!$A$2:$N$176,12,FALSE)</f>
        <v>32</v>
      </c>
      <c r="G43" s="1">
        <f>VLOOKUP(A43,Dados_Tabelas_24122021!$A$2:$N$176,13,FALSE)</f>
        <v>10</v>
      </c>
      <c r="H43" s="1" t="str">
        <f t="shared" si="1"/>
        <v>CORRIGIR</v>
      </c>
      <c r="I43" s="1" t="str">
        <f t="shared" si="0"/>
        <v>OK</v>
      </c>
      <c r="J43" s="1" t="str">
        <f>IF(C43=Dados_Tabelas_24122021!$K$2,"CORRIGIR","OK")</f>
        <v>OK</v>
      </c>
    </row>
    <row r="44" spans="1:10" x14ac:dyDescent="0.3">
      <c r="A44" s="1" t="s">
        <v>15</v>
      </c>
      <c r="B44" s="1" t="s">
        <v>90</v>
      </c>
      <c r="C44" s="1" t="s">
        <v>54</v>
      </c>
      <c r="D44" s="1">
        <v>48</v>
      </c>
      <c r="E44" s="1">
        <v>10</v>
      </c>
      <c r="F44" s="1">
        <f>VLOOKUP(A44,Dados_Tabelas_24122021!$A$2:$N$176,12,FALSE)</f>
        <v>32</v>
      </c>
      <c r="G44" s="1">
        <f>VLOOKUP(A44,Dados_Tabelas_24122021!$A$2:$N$176,13,FALSE)</f>
        <v>10</v>
      </c>
      <c r="H44" s="1" t="str">
        <f t="shared" si="1"/>
        <v>CORRIGIR</v>
      </c>
      <c r="I44" s="1" t="str">
        <f t="shared" si="0"/>
        <v>OK</v>
      </c>
      <c r="J44" s="1" t="str">
        <f>IF(C44=Dados_Tabelas_24122021!$K$2,"CORRIGIR","OK")</f>
        <v>OK</v>
      </c>
    </row>
    <row r="45" spans="1:10" x14ac:dyDescent="0.3">
      <c r="A45" s="1" t="s">
        <v>15</v>
      </c>
      <c r="B45" s="1" t="s">
        <v>91</v>
      </c>
      <c r="C45" s="1" t="s">
        <v>54</v>
      </c>
      <c r="D45" s="1">
        <v>48</v>
      </c>
      <c r="E45" s="1">
        <v>10</v>
      </c>
      <c r="F45" s="1">
        <f>VLOOKUP(A45,Dados_Tabelas_24122021!$A$2:$N$176,12,FALSE)</f>
        <v>32</v>
      </c>
      <c r="G45" s="1">
        <f>VLOOKUP(A45,Dados_Tabelas_24122021!$A$2:$N$176,13,FALSE)</f>
        <v>10</v>
      </c>
      <c r="H45" s="1" t="str">
        <f t="shared" si="1"/>
        <v>CORRIGIR</v>
      </c>
      <c r="I45" s="1" t="str">
        <f t="shared" si="0"/>
        <v>OK</v>
      </c>
      <c r="J45" s="1" t="str">
        <f>IF(C45=Dados_Tabelas_24122021!$K$2,"CORRIGIR","OK")</f>
        <v>OK</v>
      </c>
    </row>
    <row r="46" spans="1:10" x14ac:dyDescent="0.3">
      <c r="A46" s="1" t="s">
        <v>15</v>
      </c>
      <c r="B46" s="1" t="s">
        <v>92</v>
      </c>
      <c r="C46" s="1" t="s">
        <v>54</v>
      </c>
      <c r="D46" s="1">
        <v>48</v>
      </c>
      <c r="E46" s="1">
        <v>10</v>
      </c>
      <c r="F46" s="1">
        <f>VLOOKUP(A46,Dados_Tabelas_24122021!$A$2:$N$176,12,FALSE)</f>
        <v>32</v>
      </c>
      <c r="G46" s="1">
        <f>VLOOKUP(A46,Dados_Tabelas_24122021!$A$2:$N$176,13,FALSE)</f>
        <v>10</v>
      </c>
      <c r="H46" s="1" t="str">
        <f t="shared" si="1"/>
        <v>CORRIGIR</v>
      </c>
      <c r="I46" s="1" t="str">
        <f t="shared" si="0"/>
        <v>OK</v>
      </c>
      <c r="J46" s="1" t="str">
        <f>IF(C46=Dados_Tabelas_24122021!$K$2,"CORRIGIR","OK")</f>
        <v>OK</v>
      </c>
    </row>
    <row r="47" spans="1:10" x14ac:dyDescent="0.3">
      <c r="A47" s="1" t="s">
        <v>15</v>
      </c>
      <c r="B47" s="1" t="s">
        <v>93</v>
      </c>
      <c r="C47" s="1" t="s">
        <v>54</v>
      </c>
      <c r="D47" s="1">
        <v>48</v>
      </c>
      <c r="E47" s="1">
        <v>10</v>
      </c>
      <c r="F47" s="1">
        <f>VLOOKUP(A47,Dados_Tabelas_24122021!$A$2:$N$176,12,FALSE)</f>
        <v>32</v>
      </c>
      <c r="G47" s="1">
        <f>VLOOKUP(A47,Dados_Tabelas_24122021!$A$2:$N$176,13,FALSE)</f>
        <v>10</v>
      </c>
      <c r="H47" s="1" t="str">
        <f t="shared" si="1"/>
        <v>CORRIGIR</v>
      </c>
      <c r="I47" s="1" t="str">
        <f t="shared" si="0"/>
        <v>OK</v>
      </c>
      <c r="J47" s="1" t="str">
        <f>IF(C47=Dados_Tabelas_24122021!$K$2,"CORRIGIR","OK")</f>
        <v>OK</v>
      </c>
    </row>
    <row r="48" spans="1:10" x14ac:dyDescent="0.3">
      <c r="A48" s="1" t="s">
        <v>15</v>
      </c>
      <c r="B48" s="1" t="s">
        <v>94</v>
      </c>
      <c r="C48" s="1" t="s">
        <v>54</v>
      </c>
      <c r="D48" s="1">
        <v>48</v>
      </c>
      <c r="E48" s="1">
        <v>10</v>
      </c>
      <c r="F48" s="1">
        <f>VLOOKUP(A48,Dados_Tabelas_24122021!$A$2:$N$176,12,FALSE)</f>
        <v>32</v>
      </c>
      <c r="G48" s="1">
        <f>VLOOKUP(A48,Dados_Tabelas_24122021!$A$2:$N$176,13,FALSE)</f>
        <v>10</v>
      </c>
      <c r="H48" s="1" t="str">
        <f t="shared" si="1"/>
        <v>CORRIGIR</v>
      </c>
      <c r="I48" s="1" t="str">
        <f t="shared" si="0"/>
        <v>OK</v>
      </c>
      <c r="J48" s="1" t="str">
        <f>IF(C48=Dados_Tabelas_24122021!$K$2,"CORRIGIR","OK")</f>
        <v>OK</v>
      </c>
    </row>
    <row r="49" spans="1:10" x14ac:dyDescent="0.3">
      <c r="A49" s="1" t="s">
        <v>14</v>
      </c>
      <c r="B49" s="1" t="s">
        <v>95</v>
      </c>
      <c r="C49" s="1" t="s">
        <v>54</v>
      </c>
      <c r="D49" s="1">
        <v>48</v>
      </c>
      <c r="E49" s="1">
        <v>10</v>
      </c>
      <c r="F49" s="1">
        <f>VLOOKUP(A49,Dados_Tabelas_24122021!$A$2:$N$176,12,FALSE)</f>
        <v>32</v>
      </c>
      <c r="G49" s="1">
        <f>VLOOKUP(A49,Dados_Tabelas_24122021!$A$2:$N$176,13,FALSE)</f>
        <v>10</v>
      </c>
      <c r="H49" s="1" t="str">
        <f t="shared" si="1"/>
        <v>CORRIGIR</v>
      </c>
      <c r="I49" s="1" t="str">
        <f t="shared" si="0"/>
        <v>OK</v>
      </c>
      <c r="J49" s="1" t="str">
        <f>IF(C49=Dados_Tabelas_24122021!$K$2,"CORRIGIR","OK")</f>
        <v>OK</v>
      </c>
    </row>
    <row r="50" spans="1:10" x14ac:dyDescent="0.3">
      <c r="A50" s="1" t="s">
        <v>14</v>
      </c>
      <c r="B50" s="1" t="s">
        <v>96</v>
      </c>
      <c r="C50" s="1" t="s">
        <v>54</v>
      </c>
      <c r="D50" s="1">
        <v>48</v>
      </c>
      <c r="E50" s="1">
        <v>10</v>
      </c>
      <c r="F50" s="1">
        <f>VLOOKUP(A50,Dados_Tabelas_24122021!$A$2:$N$176,12,FALSE)</f>
        <v>32</v>
      </c>
      <c r="G50" s="1">
        <f>VLOOKUP(A50,Dados_Tabelas_24122021!$A$2:$N$176,13,FALSE)</f>
        <v>10</v>
      </c>
      <c r="H50" s="1" t="str">
        <f t="shared" si="1"/>
        <v>CORRIGIR</v>
      </c>
      <c r="I50" s="1" t="str">
        <f t="shared" si="0"/>
        <v>OK</v>
      </c>
      <c r="J50" s="1" t="str">
        <f>IF(C50=Dados_Tabelas_24122021!$K$2,"CORRIGIR","OK")</f>
        <v>OK</v>
      </c>
    </row>
    <row r="51" spans="1:10" x14ac:dyDescent="0.3">
      <c r="A51" s="1" t="s">
        <v>14</v>
      </c>
      <c r="B51" s="1" t="s">
        <v>29</v>
      </c>
      <c r="C51" s="1" t="s">
        <v>54</v>
      </c>
      <c r="D51" s="1">
        <v>48</v>
      </c>
      <c r="E51" s="1">
        <v>10</v>
      </c>
      <c r="F51" s="1">
        <f>VLOOKUP(A51,Dados_Tabelas_24122021!$A$2:$N$176,12,FALSE)</f>
        <v>32</v>
      </c>
      <c r="G51" s="1">
        <f>VLOOKUP(A51,Dados_Tabelas_24122021!$A$2:$N$176,13,FALSE)</f>
        <v>10</v>
      </c>
      <c r="H51" s="1" t="str">
        <f t="shared" si="1"/>
        <v>CORRIGIR</v>
      </c>
      <c r="I51" s="1" t="str">
        <f t="shared" si="0"/>
        <v>OK</v>
      </c>
      <c r="J51" s="1" t="str">
        <f>IF(C51=Dados_Tabelas_24122021!$K$2,"CORRIGIR","OK")</f>
        <v>OK</v>
      </c>
    </row>
    <row r="52" spans="1:10" x14ac:dyDescent="0.3">
      <c r="A52" s="1" t="s">
        <v>14</v>
      </c>
      <c r="B52" s="1" t="s">
        <v>97</v>
      </c>
      <c r="C52" s="1" t="s">
        <v>54</v>
      </c>
      <c r="D52" s="1">
        <v>48</v>
      </c>
      <c r="E52" s="1">
        <v>10</v>
      </c>
      <c r="F52" s="1">
        <f>VLOOKUP(A52,Dados_Tabelas_24122021!$A$2:$N$176,12,FALSE)</f>
        <v>32</v>
      </c>
      <c r="G52" s="1">
        <f>VLOOKUP(A52,Dados_Tabelas_24122021!$A$2:$N$176,13,FALSE)</f>
        <v>10</v>
      </c>
      <c r="H52" s="1" t="str">
        <f t="shared" si="1"/>
        <v>CORRIGIR</v>
      </c>
      <c r="I52" s="1" t="str">
        <f t="shared" si="0"/>
        <v>OK</v>
      </c>
      <c r="J52" s="1" t="str">
        <f>IF(C52=Dados_Tabelas_24122021!$K$2,"CORRIGIR","OK")</f>
        <v>OK</v>
      </c>
    </row>
    <row r="53" spans="1:10" x14ac:dyDescent="0.3">
      <c r="A53" s="1" t="s">
        <v>14</v>
      </c>
      <c r="B53" s="1" t="s">
        <v>98</v>
      </c>
      <c r="C53" s="1" t="s">
        <v>54</v>
      </c>
      <c r="D53" s="1">
        <v>48</v>
      </c>
      <c r="E53" s="1">
        <v>10</v>
      </c>
      <c r="F53" s="1">
        <f>VLOOKUP(A53,Dados_Tabelas_24122021!$A$2:$N$176,12,FALSE)</f>
        <v>32</v>
      </c>
      <c r="G53" s="1">
        <f>VLOOKUP(A53,Dados_Tabelas_24122021!$A$2:$N$176,13,FALSE)</f>
        <v>10</v>
      </c>
      <c r="H53" s="1" t="str">
        <f t="shared" si="1"/>
        <v>CORRIGIR</v>
      </c>
      <c r="I53" s="1" t="str">
        <f t="shared" si="0"/>
        <v>OK</v>
      </c>
      <c r="J53" s="1" t="str">
        <f>IF(C53=Dados_Tabelas_24122021!$K$2,"CORRIGIR","OK")</f>
        <v>OK</v>
      </c>
    </row>
    <row r="54" spans="1:10" x14ac:dyDescent="0.3">
      <c r="A54" s="1" t="s">
        <v>14</v>
      </c>
      <c r="B54" s="1" t="s">
        <v>99</v>
      </c>
      <c r="C54" s="1" t="s">
        <v>54</v>
      </c>
      <c r="D54" s="1">
        <v>48</v>
      </c>
      <c r="E54" s="1">
        <v>10</v>
      </c>
      <c r="F54" s="1">
        <f>VLOOKUP(A54,Dados_Tabelas_24122021!$A$2:$N$176,12,FALSE)</f>
        <v>32</v>
      </c>
      <c r="G54" s="1">
        <f>VLOOKUP(A54,Dados_Tabelas_24122021!$A$2:$N$176,13,FALSE)</f>
        <v>10</v>
      </c>
      <c r="H54" s="1" t="str">
        <f t="shared" si="1"/>
        <v>CORRIGIR</v>
      </c>
      <c r="I54" s="1" t="str">
        <f t="shared" si="0"/>
        <v>OK</v>
      </c>
      <c r="J54" s="1" t="str">
        <f>IF(C54=Dados_Tabelas_24122021!$K$2,"CORRIGIR","OK")</f>
        <v>OK</v>
      </c>
    </row>
    <row r="55" spans="1:10" x14ac:dyDescent="0.3">
      <c r="A55" s="1" t="s">
        <v>9</v>
      </c>
      <c r="B55" s="1" t="s">
        <v>30</v>
      </c>
      <c r="C55" s="1" t="s">
        <v>54</v>
      </c>
      <c r="D55" s="1">
        <v>2</v>
      </c>
      <c r="E55" s="1">
        <v>10</v>
      </c>
      <c r="F55" s="1">
        <f>VLOOKUP(A55,Dados_Tabelas_24122021!$A$2:$N$176,12,FALSE)</f>
        <v>1</v>
      </c>
      <c r="G55" s="1">
        <f>VLOOKUP(A55,Dados_Tabelas_24122021!$A$2:$N$176,13,FALSE)</f>
        <v>10</v>
      </c>
      <c r="H55" s="1" t="str">
        <f t="shared" si="1"/>
        <v>OK</v>
      </c>
      <c r="I55" s="1" t="str">
        <f t="shared" si="0"/>
        <v>OK</v>
      </c>
      <c r="J55" s="1" t="str">
        <f>IF(C55=Dados_Tabelas_24122021!$K$2,"CORRIGIR","OK")</f>
        <v>OK</v>
      </c>
    </row>
    <row r="56" spans="1:10" x14ac:dyDescent="0.3">
      <c r="A56" s="1" t="s">
        <v>16</v>
      </c>
      <c r="B56" s="1" t="s">
        <v>31</v>
      </c>
      <c r="C56" s="1" t="s">
        <v>54</v>
      </c>
      <c r="D56" s="1">
        <v>2</v>
      </c>
      <c r="E56" s="1">
        <v>10</v>
      </c>
      <c r="F56" s="1">
        <f>VLOOKUP(A56,Dados_Tabelas_24122021!$A$2:$N$176,12,FALSE)</f>
        <v>1</v>
      </c>
      <c r="G56" s="1">
        <f>VLOOKUP(A56,Dados_Tabelas_24122021!$A$2:$N$176,13,FALSE)</f>
        <v>10</v>
      </c>
      <c r="H56" s="1" t="str">
        <f t="shared" si="1"/>
        <v>OK</v>
      </c>
      <c r="I56" s="1" t="str">
        <f t="shared" si="0"/>
        <v>OK</v>
      </c>
      <c r="J56" s="1" t="str">
        <f>IF(C56=Dados_Tabelas_24122021!$K$2,"CORRIGIR","OK")</f>
        <v>OK</v>
      </c>
    </row>
  </sheetData>
  <sortState xmlns:xlrd2="http://schemas.microsoft.com/office/spreadsheetml/2017/richdata2" ref="A2:J71">
    <sortCondition ref="A2:A71"/>
    <sortCondition ref="B2:B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0B41-8012-4D92-A3D4-D69129B5F1F7}">
  <dimension ref="A1"/>
  <sheetViews>
    <sheetView topLeftCell="A28" workbookViewId="0">
      <selection activeCell="Q35" sqref="Q35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missoes xmlns="4a8ea6c2-a867-4f4d-b780-1cc2171b3ced" xsi:nil="true"/>
    <Aprovador xmlns="4a8ea6c2-a867-4f4d-b780-1cc2171b3ced">
      <UserInfo>
        <DisplayName/>
        <AccountId xsi:nil="true"/>
        <AccountType/>
      </UserInfo>
    </Aprovador>
    <Leitores xmlns="4a8ea6c2-a867-4f4d-b780-1cc2171b3ced">
      <UserInfo>
        <DisplayName/>
        <AccountId xsi:nil="true"/>
        <AccountType/>
      </UserInfo>
    </Leitores>
    <_dlc_ExpireDateSaved xmlns="http://schemas.microsoft.com/sharepoint/v3" xsi:nil="true"/>
    <_dlc_ExpireDate xmlns="http://schemas.microsoft.com/sharepoint/v3">2022-02-14T14:38:56+00:00</_dlc_Expire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p:Policy xmlns:p="office.server.policy" id="" local="true">
  <p:Name>Documento</p:Name>
  <p:Description/>
  <p:Statement/>
  <p:PolicyItems>
    <p:PolicyItem featureId="Microsoft.Office.RecordsManagement.PolicyFeatures.Expiration" staticId="0x01010099FB6B81B3CB4B43ADD3DB09C7E5EF14|240607033" UniqueId="0aaf74ba-853c-4f97-bd73-82b252b32ce6">
      <p:Name>Retenção</p:Name>
      <p:Description>Agendamento automático de conteúdo para processamento, além de execução de uma ação de retenção em conteúdo cuja data de conclusão tenha chegado.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45</number>
                  <property>Created</property>
                  <propertyId>8c06beca-0777-48f7-91c7-6da68bc07b69</propertyId>
                  <period>days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FB6B81B3CB4B43ADD3DB09C7E5EF14" ma:contentTypeVersion="20" ma:contentTypeDescription="Crie um novo documento." ma:contentTypeScope="" ma:versionID="b7f7cbb859393df9885f942aa8265027">
  <xsd:schema xmlns:xsd="http://www.w3.org/2001/XMLSchema" xmlns:xs="http://www.w3.org/2001/XMLSchema" xmlns:p="http://schemas.microsoft.com/office/2006/metadata/properties" xmlns:ns1="http://schemas.microsoft.com/sharepoint/v3" xmlns:ns2="4a8ea6c2-a867-4f4d-b780-1cc2171b3ced" targetNamespace="http://schemas.microsoft.com/office/2006/metadata/properties" ma:root="true" ma:fieldsID="3e21d1af2abb6427fe2c583328cf1d2d" ns1:_="" ns2:_="">
    <xsd:import namespace="http://schemas.microsoft.com/sharepoint/v3"/>
    <xsd:import namespace="4a8ea6c2-a867-4f4d-b780-1cc2171b3ced"/>
    <xsd:element name="properties">
      <xsd:complexType>
        <xsd:sequence>
          <xsd:element name="documentManagement">
            <xsd:complexType>
              <xsd:all>
                <xsd:element ref="ns2:Leitores" minOccurs="0"/>
                <xsd:element ref="ns2:Permissoes" minOccurs="0"/>
                <xsd:element ref="ns1:_dlc_Exempt" minOccurs="0"/>
                <xsd:element ref="ns1:_dlc_ExpireDateSaved" minOccurs="0"/>
                <xsd:element ref="ns1:_dlc_ExpireDate" minOccurs="0"/>
                <xsd:element ref="ns2:Aprovad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3" nillable="true" ma:displayName="Isentar de Política" ma:hidden="true" ma:internalName="_dlc_Exempt" ma:readOnly="true">
      <xsd:simpleType>
        <xsd:restriction base="dms:Unknown"/>
      </xsd:simpleType>
    </xsd:element>
    <xsd:element name="_dlc_ExpireDateSaved" ma:index="14" nillable="true" ma:displayName="Data de Validade Original" ma:hidden="true" ma:internalName="_dlc_ExpireDateSaved" ma:readOnly="true">
      <xsd:simpleType>
        <xsd:restriction base="dms:DateTime"/>
      </xsd:simpleType>
    </xsd:element>
    <xsd:element name="_dlc_ExpireDate" ma:index="15" nillable="true" ma:displayName="Data de Validad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ea6c2-a867-4f4d-b780-1cc2171b3ced" elementFormDefault="qualified">
    <xsd:import namespace="http://schemas.microsoft.com/office/2006/documentManagement/types"/>
    <xsd:import namespace="http://schemas.microsoft.com/office/infopath/2007/PartnerControls"/>
    <xsd:element name="Leitores" ma:index="9" nillable="true" ma:displayName="Leitores" ma:hidden="true" ma:list="UserInfo" ma:SearchPeopleOnly="false" ma:SharePointGroup="0" ma:internalName="Leitores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ermissoes" ma:index="10" nillable="true" ma:displayName="Permissoes" ma:hidden="true" ma:indexed="true" ma:list="{494b58ce-fac2-4e10-8e00-5d3712407745}" ma:internalName="Permissoes" ma:readOnly="false" ma:showField="LinkTitleNoMenu">
      <xsd:simpleType>
        <xsd:restriction base="dms:Lookup"/>
      </xsd:simpleType>
    </xsd:element>
    <xsd:element name="Aprovador" ma:index="16" nillable="true" ma:displayName="Aprovador" ma:list="UserInfo" ma:SharePointGroup="0" ma:internalName="Aprovad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6073F9-0D10-4CB6-B8D8-463DEF0B9DB0}">
  <ds:schemaRefs>
    <ds:schemaRef ds:uri="http://schemas.microsoft.com/office/2006/metadata/properties"/>
    <ds:schemaRef ds:uri="http://schemas.microsoft.com/office/infopath/2007/PartnerControls"/>
    <ds:schemaRef ds:uri="4a8ea6c2-a867-4f4d-b780-1cc2171b3ce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93B9F78-1F2B-4F80-A3D2-37F47FCB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0DC7B9-4878-4DC6-94C8-B9DB93A21A33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FED0C9CF-2305-4F2B-AF7C-DEAB5DADA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a8ea6c2-a867-4f4d-b780-1cc2171b3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Dados_Tabelas_24122021</vt:lpstr>
      <vt:lpstr>Index_24122021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Semiramis Marques Moreira</cp:lastModifiedBy>
  <dcterms:created xsi:type="dcterms:W3CDTF">2021-11-14T22:00:02Z</dcterms:created>
  <dcterms:modified xsi:type="dcterms:W3CDTF">2021-12-31T14:58:10Z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0x01010099FB6B81B3CB4B43ADD3DB09C7E5EF14</vt:lpwstr>
  </property>
  <property fmtid="{D5CDD505-2E9C-101B-9397-08002B2CF9AE}" pid="3" name="_dlc_policyId">
    <vt:lpwstr>0x01010099FB6B81B3CB4B43ADD3DB09C7E5EF14|240607033</vt:lpwstr>
  </property>
  <property fmtid="{D5CDD505-2E9C-101B-9397-08002B2CF9AE}" pid="4" name="ItemRetentionFormula">
    <vt:lpwstr>&lt;formula id="Microsoft.Office.RecordsManagement.PolicyFeatures.Expiration.Formula.BuiltIn"&gt;&lt;number&gt;45&lt;/number&gt;&lt;property&gt;Created&lt;/property&gt;&lt;propertyId&gt;8c06beca-0777-48f7-91c7-6da68bc07b69&lt;/propertyId&gt;&lt;period&gt;days&lt;/period&gt;&lt;/formula&gt;</vt:lpwstr>
  </property>
  <property fmtid="{D5CDD505-2E9C-101B-9397-08002B2CF9AE}" pid="5" name="MSIP_Label_086c2b39-4223-4d15-bcb9-787ea17e6435_Enabled">
    <vt:lpwstr>true</vt:lpwstr>
  </property>
  <property fmtid="{D5CDD505-2E9C-101B-9397-08002B2CF9AE}" pid="6" name="MSIP_Label_086c2b39-4223-4d15-bcb9-787ea17e6435_SetDate">
    <vt:lpwstr>2021-12-31T14:40:19Z</vt:lpwstr>
  </property>
  <property fmtid="{D5CDD505-2E9C-101B-9397-08002B2CF9AE}" pid="7" name="MSIP_Label_086c2b39-4223-4d15-bcb9-787ea17e6435_Method">
    <vt:lpwstr>Standard</vt:lpwstr>
  </property>
  <property fmtid="{D5CDD505-2E9C-101B-9397-08002B2CF9AE}" pid="8" name="MSIP_Label_086c2b39-4223-4d15-bcb9-787ea17e6435_Name">
    <vt:lpwstr>086c2b39-4223-4d15-bcb9-787ea17e6435</vt:lpwstr>
  </property>
  <property fmtid="{D5CDD505-2E9C-101B-9397-08002B2CF9AE}" pid="9" name="MSIP_Label_086c2b39-4223-4d15-bcb9-787ea17e6435_SiteId">
    <vt:lpwstr>7575b092-fc5f-4f6c-b7a5-9e9ef7aca80d</vt:lpwstr>
  </property>
  <property fmtid="{D5CDD505-2E9C-101B-9397-08002B2CF9AE}" pid="10" name="MSIP_Label_086c2b39-4223-4d15-bcb9-787ea17e6435_ActionId">
    <vt:lpwstr>b508876f-833e-46e7-94f8-f3efdfb53cc5</vt:lpwstr>
  </property>
  <property fmtid="{D5CDD505-2E9C-101B-9397-08002B2CF9AE}" pid="11" name="MSIP_Label_086c2b39-4223-4d15-bcb9-787ea17e6435_ContentBits">
    <vt:lpwstr>0</vt:lpwstr>
  </property>
</Properties>
</file>