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linc-my.sharepoint.com/personal/smoreira_uolinc_com/Documents/queries/0_Times/0_Recebíveis/"/>
    </mc:Choice>
  </mc:AlternateContent>
  <xr:revisionPtr revIDLastSave="7" documentId="13_ncr:40009_{9DC48D17-2451-4819-8B27-834D351602F0}" xr6:coauthVersionLast="47" xr6:coauthVersionMax="47" xr10:uidLastSave="{A1F7E8B9-F1C8-4FE3-80C8-367241CFADAA}"/>
  <bookViews>
    <workbookView xWindow="-110" yWindow="-110" windowWidth="19420" windowHeight="10420" xr2:uid="{00000000-000D-0000-FFFF-FFFF00000000}"/>
  </bookViews>
  <sheets>
    <sheet name="Dados_Tabelas_03122021" sheetId="1" r:id="rId1"/>
    <sheet name="Index_03122021" sheetId="2" r:id="rId2"/>
  </sheets>
  <definedNames>
    <definedName name="_xlnm._FilterDatabase" localSheetId="0" hidden="1">Dados_Tabelas_03122021!$A$1:$M$1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" i="2"/>
  <c r="G3" i="2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I13" i="2" s="1"/>
  <c r="G14" i="2"/>
  <c r="I14" i="2" s="1"/>
  <c r="G15" i="2"/>
  <c r="I15" i="2" s="1"/>
  <c r="G16" i="2"/>
  <c r="I16" i="2" s="1"/>
  <c r="G17" i="2"/>
  <c r="I17" i="2" s="1"/>
  <c r="G18" i="2"/>
  <c r="I18" i="2" s="1"/>
  <c r="G19" i="2"/>
  <c r="I19" i="2" s="1"/>
  <c r="G20" i="2"/>
  <c r="I20" i="2" s="1"/>
  <c r="G21" i="2"/>
  <c r="I21" i="2" s="1"/>
  <c r="G22" i="2"/>
  <c r="I22" i="2" s="1"/>
  <c r="G23" i="2"/>
  <c r="I23" i="2" s="1"/>
  <c r="G24" i="2"/>
  <c r="I24" i="2" s="1"/>
  <c r="G2" i="2"/>
  <c r="I2" i="2" s="1"/>
  <c r="F3" i="2"/>
  <c r="H3" i="2" s="1"/>
  <c r="F4" i="2"/>
  <c r="H4" i="2" s="1"/>
  <c r="F5" i="2"/>
  <c r="H5" i="2" s="1"/>
  <c r="F6" i="2"/>
  <c r="H6" i="2" s="1"/>
  <c r="F7" i="2"/>
  <c r="H7" i="2" s="1"/>
  <c r="F8" i="2"/>
  <c r="H8" i="2" s="1"/>
  <c r="F9" i="2"/>
  <c r="H9" i="2" s="1"/>
  <c r="F10" i="2"/>
  <c r="H10" i="2" s="1"/>
  <c r="F11" i="2"/>
  <c r="H11" i="2" s="1"/>
  <c r="F12" i="2"/>
  <c r="H12" i="2" s="1"/>
  <c r="F13" i="2"/>
  <c r="H13" i="2" s="1"/>
  <c r="F14" i="2"/>
  <c r="H14" i="2" s="1"/>
  <c r="F15" i="2"/>
  <c r="H15" i="2" s="1"/>
  <c r="F16" i="2"/>
  <c r="H16" i="2" s="1"/>
  <c r="F17" i="2"/>
  <c r="H17" i="2" s="1"/>
  <c r="F18" i="2"/>
  <c r="H18" i="2" s="1"/>
  <c r="F19" i="2"/>
  <c r="H19" i="2" s="1"/>
  <c r="F20" i="2"/>
  <c r="H20" i="2" s="1"/>
  <c r="F21" i="2"/>
  <c r="H21" i="2" s="1"/>
  <c r="F22" i="2"/>
  <c r="H22" i="2" s="1"/>
  <c r="F23" i="2"/>
  <c r="H23" i="2" s="1"/>
  <c r="F24" i="2"/>
  <c r="H24" i="2" s="1"/>
  <c r="F2" i="2"/>
  <c r="H2" i="2" s="1"/>
</calcChain>
</file>

<file path=xl/sharedStrings.xml><?xml version="1.0" encoding="utf-8"?>
<sst xmlns="http://schemas.openxmlformats.org/spreadsheetml/2006/main" count="136" uniqueCount="59">
  <si>
    <t>TABLE_NAME</t>
  </si>
  <si>
    <t>PART</t>
  </si>
  <si>
    <t>PARTITIONED</t>
  </si>
  <si>
    <t>NUM_ROWS</t>
  </si>
  <si>
    <t>DATA_MB</t>
  </si>
  <si>
    <t>QDADE_INDEX</t>
  </si>
  <si>
    <t>INDX_MB</t>
  </si>
  <si>
    <t>LOB_MB</t>
  </si>
  <si>
    <t>TOTAL_MB</t>
  </si>
  <si>
    <t>ACCOUNTING_PROCESS</t>
  </si>
  <si>
    <t>YES</t>
  </si>
  <si>
    <t>RANGE/NONE</t>
  </si>
  <si>
    <t>RECEIVABLE</t>
  </si>
  <si>
    <t>FEE</t>
  </si>
  <si>
    <t>NO</t>
  </si>
  <si>
    <t>AMOUNT_SUMMARY</t>
  </si>
  <si>
    <t>PAYMENT</t>
  </si>
  <si>
    <t>RECEIVABLE_UNIT</t>
  </si>
  <si>
    <t>schema_version</t>
  </si>
  <si>
    <t>RECEIVABLE_UNIT_STATUS</t>
  </si>
  <si>
    <t>RECEIVABLE_STATUS</t>
  </si>
  <si>
    <t>PAYMENT_GROUP</t>
  </si>
  <si>
    <t>ADVANCE_COST_HISTORY</t>
  </si>
  <si>
    <t>INI_TRANS</t>
  </si>
  <si>
    <t>PCT_FREE</t>
  </si>
  <si>
    <t>CACHE_SEQUENCE</t>
  </si>
  <si>
    <t>ACCOUNTING_PROCESS_IDX01</t>
  </si>
  <si>
    <t>TSIRECTRANSITORYMOVEMENT01</t>
  </si>
  <si>
    <t>ACCOUNTING_PROCESS_PK</t>
  </si>
  <si>
    <t>ACCOUNTING_PROCESS_UK01</t>
  </si>
  <si>
    <t>ADVANCE_COST_HISTORY_PK</t>
  </si>
  <si>
    <t>AMOUNT_SUMMARY_IDX01</t>
  </si>
  <si>
    <t>AMOUNT_SUMMARY_PK</t>
  </si>
  <si>
    <t>AMOUNT_SUMMARY_UK01</t>
  </si>
  <si>
    <t>TSDRECTRANSITORYMOVEMENT01</t>
  </si>
  <si>
    <t>FEE_IDX01</t>
  </si>
  <si>
    <t>FEE_PK</t>
  </si>
  <si>
    <t>FEE_UK01</t>
  </si>
  <si>
    <t>PAYMENT_PK</t>
  </si>
  <si>
    <t>PAYMENT_UK01</t>
  </si>
  <si>
    <t>PAYMENT_GROUP_PK</t>
  </si>
  <si>
    <t>RECEIVABLE_IDX01</t>
  </si>
  <si>
    <t>RECEIVABLE_IDX02</t>
  </si>
  <si>
    <t>RECEIVABLE_PK</t>
  </si>
  <si>
    <t>RECEIVABLE_UK01</t>
  </si>
  <si>
    <t>RECEIVABLE_STATUS_PK</t>
  </si>
  <si>
    <t>RECEIVABLE_UNIT_PK</t>
  </si>
  <si>
    <t>RECEIVABLE_UNIT_UK01</t>
  </si>
  <si>
    <t>RECEIVABLE_UNIT_STATUS_PK</t>
  </si>
  <si>
    <t>schema_version_pk</t>
  </si>
  <si>
    <t>schema_version_s_idx</t>
  </si>
  <si>
    <t>INDEX_NAME</t>
  </si>
  <si>
    <t>TABLESPACE_NAME</t>
  </si>
  <si>
    <t>INI_TRANS_TABELA</t>
  </si>
  <si>
    <t>PCT_FREE_TABELA</t>
  </si>
  <si>
    <t>STATUS_INITRANS</t>
  </si>
  <si>
    <t>STATUS_PCT_FREE</t>
  </si>
  <si>
    <t>STATUS_TABLESPACE</t>
  </si>
  <si>
    <t>TABLESPACE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</si>
</sst>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3" fontId="18" fillId="0" borderId="0" xfId="0" applyNumberFormat="1" applyFont="1"/>
    <xf numFmtId="4" fontId="18" fillId="0" borderId="0" xfId="0" applyNumberFormat="1" applyFont="1"/>
    <xf numFmtId="0" fontId="19" fillId="0" borderId="0" xfId="0" applyFont="1"/>
    <xf numFmtId="0" fontId="20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workbookViewId="0">
      <pane xSplit="1" topLeftCell="B1" activePane="topRight" state="frozen"/>
      <selection pane="topRight" activeCell="A7" sqref="A7"/>
    </sheetView>
  </sheetViews>
  <sheetFormatPr defaultColWidth="9.1796875" defaultRowHeight="13" x14ac:dyDescent="0.3"/>
  <cols>
    <col min="1" max="1" width="21.36328125" style="1" bestFit="1" customWidth="1"/>
    <col min="2" max="2" width="7.08984375" style="1" bestFit="1" customWidth="1"/>
    <col min="3" max="3" width="13.453125" style="1" bestFit="1" customWidth="1"/>
    <col min="4" max="4" width="12.6328125" style="1" bestFit="1" customWidth="1"/>
    <col min="5" max="5" width="10.81640625" style="1" bestFit="1" customWidth="1"/>
    <col min="6" max="6" width="14.36328125" style="1" bestFit="1" customWidth="1"/>
    <col min="7" max="7" width="10.36328125" style="1" bestFit="1" customWidth="1"/>
    <col min="8" max="8" width="9.54296875" style="1" bestFit="1" customWidth="1"/>
    <col min="9" max="9" width="11.453125" style="1" bestFit="1" customWidth="1"/>
    <col min="10" max="10" width="27.36328125" style="1" bestFit="1" customWidth="1"/>
    <col min="11" max="11" width="11.08984375" style="1" bestFit="1" customWidth="1"/>
    <col min="12" max="12" width="10.54296875" style="1" bestFit="1" customWidth="1"/>
    <col min="13" max="13" width="17.453125" style="1" bestFit="1" customWidth="1"/>
    <col min="14" max="16384" width="9.1796875" style="1"/>
  </cols>
  <sheetData>
    <row r="1" spans="1:13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58</v>
      </c>
      <c r="K1" s="4" t="s">
        <v>23</v>
      </c>
      <c r="L1" s="4" t="s">
        <v>24</v>
      </c>
      <c r="M1" s="4" t="s">
        <v>25</v>
      </c>
    </row>
    <row r="2" spans="1:13" x14ac:dyDescent="0.3">
      <c r="A2" s="1" t="s">
        <v>9</v>
      </c>
      <c r="B2" s="1" t="s">
        <v>10</v>
      </c>
      <c r="C2" s="1" t="s">
        <v>11</v>
      </c>
      <c r="D2" s="2">
        <v>8437585049</v>
      </c>
      <c r="E2" s="3">
        <v>1345720</v>
      </c>
      <c r="F2" s="1">
        <v>3</v>
      </c>
      <c r="G2" s="3">
        <v>1691520</v>
      </c>
      <c r="H2" s="1">
        <v>0</v>
      </c>
      <c r="I2" s="3">
        <v>3037240</v>
      </c>
      <c r="J2" s="3" t="s">
        <v>34</v>
      </c>
      <c r="K2" s="1">
        <v>64</v>
      </c>
      <c r="L2" s="1">
        <v>20</v>
      </c>
      <c r="M2" s="1">
        <v>1000</v>
      </c>
    </row>
    <row r="3" spans="1:13" x14ac:dyDescent="0.3">
      <c r="A3" s="1" t="s">
        <v>13</v>
      </c>
      <c r="B3" s="1" t="s">
        <v>14</v>
      </c>
      <c r="C3" s="1" t="s">
        <v>14</v>
      </c>
      <c r="D3" s="2">
        <v>4489506178</v>
      </c>
      <c r="E3" s="3">
        <v>341952</v>
      </c>
      <c r="F3" s="1">
        <v>3</v>
      </c>
      <c r="G3" s="3">
        <v>748480</v>
      </c>
      <c r="H3" s="1">
        <v>0</v>
      </c>
      <c r="I3" s="3">
        <v>1090432</v>
      </c>
      <c r="J3" s="3" t="s">
        <v>34</v>
      </c>
      <c r="K3" s="1">
        <v>64</v>
      </c>
      <c r="L3" s="1">
        <v>20</v>
      </c>
      <c r="M3" s="1">
        <v>0</v>
      </c>
    </row>
    <row r="4" spans="1:13" x14ac:dyDescent="0.3">
      <c r="A4" s="1" t="s">
        <v>15</v>
      </c>
      <c r="B4" s="1" t="s">
        <v>10</v>
      </c>
      <c r="C4" s="1" t="s">
        <v>11</v>
      </c>
      <c r="D4" s="2">
        <v>4179087414</v>
      </c>
      <c r="E4" s="3">
        <v>347920</v>
      </c>
      <c r="F4" s="1">
        <v>3</v>
      </c>
      <c r="G4" s="3">
        <v>644736</v>
      </c>
      <c r="H4" s="1">
        <v>0</v>
      </c>
      <c r="I4" s="3">
        <v>992656</v>
      </c>
      <c r="J4" s="3" t="s">
        <v>34</v>
      </c>
      <c r="K4" s="1">
        <v>64</v>
      </c>
      <c r="L4" s="1">
        <v>20</v>
      </c>
      <c r="M4" s="1">
        <v>0</v>
      </c>
    </row>
    <row r="5" spans="1:13" x14ac:dyDescent="0.3">
      <c r="A5" s="1" t="s">
        <v>12</v>
      </c>
      <c r="B5" s="1" t="s">
        <v>10</v>
      </c>
      <c r="C5" s="1" t="s">
        <v>11</v>
      </c>
      <c r="D5" s="2">
        <v>4055815088</v>
      </c>
      <c r="E5" s="3">
        <v>776824</v>
      </c>
      <c r="F5" s="1">
        <v>4</v>
      </c>
      <c r="G5" s="3">
        <v>848512</v>
      </c>
      <c r="H5" s="1">
        <v>0</v>
      </c>
      <c r="I5" s="3">
        <v>1625336</v>
      </c>
      <c r="J5" s="3" t="s">
        <v>34</v>
      </c>
      <c r="K5" s="1">
        <v>64</v>
      </c>
      <c r="L5" s="1">
        <v>20</v>
      </c>
      <c r="M5" s="1">
        <v>0</v>
      </c>
    </row>
    <row r="6" spans="1:13" x14ac:dyDescent="0.3">
      <c r="A6" s="1" t="s">
        <v>16</v>
      </c>
      <c r="B6" s="1" t="s">
        <v>10</v>
      </c>
      <c r="C6" s="1" t="s">
        <v>11</v>
      </c>
      <c r="D6" s="2">
        <v>1872491425</v>
      </c>
      <c r="E6" s="3">
        <v>426376</v>
      </c>
      <c r="F6" s="1">
        <v>2</v>
      </c>
      <c r="G6" s="3">
        <v>219328</v>
      </c>
      <c r="H6" s="1">
        <v>0</v>
      </c>
      <c r="I6" s="3">
        <v>645704</v>
      </c>
      <c r="J6" s="3" t="s">
        <v>34</v>
      </c>
      <c r="K6" s="1">
        <v>64</v>
      </c>
      <c r="L6" s="1">
        <v>20</v>
      </c>
      <c r="M6" s="1">
        <v>0</v>
      </c>
    </row>
    <row r="7" spans="1:13" x14ac:dyDescent="0.3">
      <c r="A7" s="1" t="s">
        <v>17</v>
      </c>
      <c r="B7" s="1" t="s">
        <v>10</v>
      </c>
      <c r="C7" s="1" t="s">
        <v>11</v>
      </c>
      <c r="D7" s="2">
        <v>1289455471</v>
      </c>
      <c r="E7" s="3">
        <v>267984</v>
      </c>
      <c r="F7" s="1">
        <v>2</v>
      </c>
      <c r="G7" s="3">
        <v>130752</v>
      </c>
      <c r="H7" s="1">
        <v>0</v>
      </c>
      <c r="I7" s="3">
        <v>398736</v>
      </c>
      <c r="J7" s="3" t="s">
        <v>34</v>
      </c>
      <c r="K7" s="1">
        <v>64</v>
      </c>
      <c r="L7" s="1">
        <v>20</v>
      </c>
      <c r="M7" s="1">
        <v>0</v>
      </c>
    </row>
    <row r="8" spans="1:13" x14ac:dyDescent="0.3">
      <c r="A8" s="1" t="s">
        <v>21</v>
      </c>
      <c r="B8" s="1" t="s">
        <v>14</v>
      </c>
      <c r="C8" s="1" t="s">
        <v>14</v>
      </c>
      <c r="D8" s="1">
        <v>58</v>
      </c>
      <c r="E8" s="1">
        <v>0.06</v>
      </c>
      <c r="F8" s="1">
        <v>1</v>
      </c>
      <c r="G8" s="1">
        <v>0.06</v>
      </c>
      <c r="H8" s="1">
        <v>0</v>
      </c>
      <c r="I8" s="1">
        <v>0.12</v>
      </c>
      <c r="J8" s="1" t="s">
        <v>34</v>
      </c>
      <c r="K8" s="1">
        <v>64</v>
      </c>
      <c r="L8" s="1">
        <v>20</v>
      </c>
    </row>
    <row r="9" spans="1:13" x14ac:dyDescent="0.3">
      <c r="A9" s="1" t="s">
        <v>18</v>
      </c>
      <c r="B9" s="1" t="s">
        <v>14</v>
      </c>
      <c r="C9" s="1" t="s">
        <v>14</v>
      </c>
      <c r="D9" s="1">
        <v>27</v>
      </c>
      <c r="E9" s="1">
        <v>0.06</v>
      </c>
      <c r="F9" s="1">
        <v>2</v>
      </c>
      <c r="G9" s="1">
        <v>0.13</v>
      </c>
      <c r="H9" s="1">
        <v>0</v>
      </c>
      <c r="I9" s="1">
        <v>0.19</v>
      </c>
      <c r="J9" s="1" t="s">
        <v>34</v>
      </c>
      <c r="K9" s="1">
        <v>1</v>
      </c>
      <c r="L9" s="1">
        <v>10</v>
      </c>
    </row>
    <row r="10" spans="1:13" x14ac:dyDescent="0.3">
      <c r="A10" s="1" t="s">
        <v>22</v>
      </c>
      <c r="B10" s="1" t="s">
        <v>14</v>
      </c>
      <c r="C10" s="1" t="s">
        <v>14</v>
      </c>
      <c r="D10" s="1">
        <v>26</v>
      </c>
      <c r="E10" s="1">
        <v>0.06</v>
      </c>
      <c r="F10" s="1">
        <v>1</v>
      </c>
      <c r="G10" s="1">
        <v>0.06</v>
      </c>
      <c r="H10" s="1">
        <v>0</v>
      </c>
      <c r="I10" s="1">
        <v>0.12</v>
      </c>
      <c r="J10" s="1" t="s">
        <v>34</v>
      </c>
      <c r="K10" s="1">
        <v>64</v>
      </c>
      <c r="L10" s="1">
        <v>20</v>
      </c>
      <c r="M10" s="1">
        <v>0</v>
      </c>
    </row>
    <row r="11" spans="1:13" x14ac:dyDescent="0.3">
      <c r="A11" s="1" t="s">
        <v>19</v>
      </c>
      <c r="B11" s="1" t="s">
        <v>14</v>
      </c>
      <c r="C11" s="1" t="s">
        <v>14</v>
      </c>
      <c r="D11" s="1">
        <v>6</v>
      </c>
      <c r="E11" s="1">
        <v>0.06</v>
      </c>
      <c r="F11" s="1">
        <v>1</v>
      </c>
      <c r="G11" s="1">
        <v>0.06</v>
      </c>
      <c r="H11" s="1">
        <v>0</v>
      </c>
      <c r="I11" s="1">
        <v>0.12</v>
      </c>
      <c r="J11" s="1" t="s">
        <v>34</v>
      </c>
      <c r="K11" s="1">
        <v>64</v>
      </c>
      <c r="L11" s="1">
        <v>20</v>
      </c>
    </row>
    <row r="12" spans="1:13" x14ac:dyDescent="0.3">
      <c r="A12" s="1" t="s">
        <v>20</v>
      </c>
      <c r="B12" s="1" t="s">
        <v>14</v>
      </c>
      <c r="C12" s="1" t="s">
        <v>14</v>
      </c>
      <c r="D12" s="1">
        <v>5</v>
      </c>
      <c r="E12" s="1">
        <v>0.06</v>
      </c>
      <c r="F12" s="1">
        <v>1</v>
      </c>
      <c r="G12" s="1">
        <v>0.06</v>
      </c>
      <c r="H12" s="1">
        <v>0</v>
      </c>
      <c r="I12" s="1">
        <v>0.12</v>
      </c>
      <c r="J12" s="1" t="s">
        <v>34</v>
      </c>
      <c r="K12" s="1">
        <v>64</v>
      </c>
      <c r="L12" s="1">
        <v>20</v>
      </c>
    </row>
  </sheetData>
  <autoFilter ref="A1:M1" xr:uid="{00000000-0001-0000-0000-000000000000}"/>
  <sortState xmlns:xlrd2="http://schemas.microsoft.com/office/spreadsheetml/2017/richdata2" ref="A2:M12">
    <sortCondition descending="1" ref="D2:D1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"/>
  <sheetViews>
    <sheetView workbookViewId="0">
      <selection activeCell="D2" sqref="D2:E4"/>
    </sheetView>
  </sheetViews>
  <sheetFormatPr defaultColWidth="9.1796875" defaultRowHeight="13" x14ac:dyDescent="0.3"/>
  <cols>
    <col min="1" max="1" width="21.1796875" style="1" bestFit="1" customWidth="1"/>
    <col min="2" max="2" width="25" style="1" bestFit="1" customWidth="1"/>
    <col min="3" max="3" width="27.81640625" style="1" bestFit="1" customWidth="1"/>
    <col min="4" max="4" width="9.1796875" style="1"/>
    <col min="5" max="5" width="8.26953125" style="1" bestFit="1" customWidth="1"/>
    <col min="6" max="6" width="16" style="1" bestFit="1" customWidth="1"/>
    <col min="7" max="7" width="15.1796875" style="1" bestFit="1" customWidth="1"/>
    <col min="8" max="9" width="15" style="1" bestFit="1" customWidth="1"/>
    <col min="10" max="10" width="17.453125" style="1" bestFit="1" customWidth="1"/>
    <col min="11" max="16384" width="9.1796875" style="1"/>
  </cols>
  <sheetData>
    <row r="1" spans="1:10" s="5" customFormat="1" x14ac:dyDescent="0.3">
      <c r="A1" s="5" t="s">
        <v>0</v>
      </c>
      <c r="B1" s="5" t="s">
        <v>51</v>
      </c>
      <c r="C1" s="5" t="s">
        <v>52</v>
      </c>
      <c r="D1" s="5" t="s">
        <v>23</v>
      </c>
      <c r="E1" s="5" t="s">
        <v>24</v>
      </c>
      <c r="F1" s="5" t="s">
        <v>53</v>
      </c>
      <c r="G1" s="5" t="s">
        <v>54</v>
      </c>
      <c r="H1" s="5" t="s">
        <v>55</v>
      </c>
      <c r="I1" s="5" t="s">
        <v>56</v>
      </c>
      <c r="J1" s="5" t="s">
        <v>57</v>
      </c>
    </row>
    <row r="2" spans="1:10" x14ac:dyDescent="0.3">
      <c r="A2" s="1" t="s">
        <v>9</v>
      </c>
      <c r="B2" s="1" t="s">
        <v>26</v>
      </c>
      <c r="C2" s="1" t="s">
        <v>27</v>
      </c>
      <c r="D2" s="1">
        <v>48</v>
      </c>
      <c r="E2" s="1">
        <v>10</v>
      </c>
      <c r="F2" s="1">
        <f>VLOOKUP(A2,Dados_Tabelas_03122021!$A$2:$M$200,11,FALSE)</f>
        <v>64</v>
      </c>
      <c r="G2" s="1">
        <f>VLOOKUP(A2,Dados_Tabelas_03122021!$A$2:$M$200,12,FALSE)</f>
        <v>20</v>
      </c>
      <c r="H2" s="1" t="str">
        <f>IF(D2=(F2*2),"OK","CORRIGIR")</f>
        <v>CORRIGIR</v>
      </c>
      <c r="I2" s="1" t="str">
        <f>IF(E2=G2,"OK","CORRIGIR")</f>
        <v>CORRIGIR</v>
      </c>
      <c r="J2" s="1" t="str">
        <f>IF(C2=Dados_Tabelas_03122021!$J$2,"CORRIGIR","OK")</f>
        <v>OK</v>
      </c>
    </row>
    <row r="3" spans="1:10" x14ac:dyDescent="0.3">
      <c r="A3" s="1" t="s">
        <v>9</v>
      </c>
      <c r="B3" s="1" t="s">
        <v>28</v>
      </c>
      <c r="C3" s="1" t="s">
        <v>27</v>
      </c>
      <c r="D3" s="1">
        <v>48</v>
      </c>
      <c r="E3" s="1">
        <v>10</v>
      </c>
      <c r="F3" s="1">
        <f>VLOOKUP(A3,Dados_Tabelas_03122021!$A$2:$M$200,11,FALSE)</f>
        <v>64</v>
      </c>
      <c r="G3" s="1">
        <f>VLOOKUP(A3,Dados_Tabelas_03122021!$A$2:$M$200,12,FALSE)</f>
        <v>20</v>
      </c>
      <c r="H3" s="1" t="str">
        <f t="shared" ref="H3:H24" si="0">IF(D3=(F3*2),"OK","CORRIGIR")</f>
        <v>CORRIGIR</v>
      </c>
      <c r="I3" s="1" t="str">
        <f t="shared" ref="I3:I24" si="1">IF(E3=G3,"OK","CORRIGIR")</f>
        <v>CORRIGIR</v>
      </c>
      <c r="J3" s="1" t="str">
        <f>IF(C3=Dados_Tabelas_03122021!$J$2,"CORRIGIR","OK")</f>
        <v>OK</v>
      </c>
    </row>
    <row r="4" spans="1:10" x14ac:dyDescent="0.3">
      <c r="A4" s="1" t="s">
        <v>9</v>
      </c>
      <c r="B4" s="1" t="s">
        <v>29</v>
      </c>
      <c r="C4" s="1" t="s">
        <v>27</v>
      </c>
      <c r="D4" s="1">
        <v>48</v>
      </c>
      <c r="E4" s="1">
        <v>10</v>
      </c>
      <c r="F4" s="1">
        <f>VLOOKUP(A4,Dados_Tabelas_03122021!$A$2:$M$200,11,FALSE)</f>
        <v>64</v>
      </c>
      <c r="G4" s="1">
        <f>VLOOKUP(A4,Dados_Tabelas_03122021!$A$2:$M$200,12,FALSE)</f>
        <v>20</v>
      </c>
      <c r="H4" s="1" t="str">
        <f t="shared" si="0"/>
        <v>CORRIGIR</v>
      </c>
      <c r="I4" s="1" t="str">
        <f t="shared" si="1"/>
        <v>CORRIGIR</v>
      </c>
      <c r="J4" s="1" t="str">
        <f>IF(C4=Dados_Tabelas_03122021!$J$2,"CORRIGIR","OK")</f>
        <v>OK</v>
      </c>
    </row>
    <row r="5" spans="1:10" x14ac:dyDescent="0.3">
      <c r="A5" s="1" t="s">
        <v>22</v>
      </c>
      <c r="B5" s="1" t="s">
        <v>30</v>
      </c>
      <c r="C5" s="1" t="s">
        <v>27</v>
      </c>
      <c r="D5" s="1">
        <v>48</v>
      </c>
      <c r="E5" s="1">
        <v>10</v>
      </c>
      <c r="F5" s="1">
        <f>VLOOKUP(A5,Dados_Tabelas_03122021!$A$2:$M$200,11,FALSE)</f>
        <v>64</v>
      </c>
      <c r="G5" s="1">
        <f>VLOOKUP(A5,Dados_Tabelas_03122021!$A$2:$M$200,12,FALSE)</f>
        <v>20</v>
      </c>
      <c r="H5" s="1" t="str">
        <f t="shared" si="0"/>
        <v>CORRIGIR</v>
      </c>
      <c r="I5" s="1" t="str">
        <f t="shared" si="1"/>
        <v>CORRIGIR</v>
      </c>
      <c r="J5" s="1" t="str">
        <f>IF(C5=Dados_Tabelas_03122021!$J$2,"CORRIGIR","OK")</f>
        <v>OK</v>
      </c>
    </row>
    <row r="6" spans="1:10" x14ac:dyDescent="0.3">
      <c r="A6" s="1" t="s">
        <v>15</v>
      </c>
      <c r="B6" s="1" t="s">
        <v>31</v>
      </c>
      <c r="C6" s="1" t="s">
        <v>27</v>
      </c>
      <c r="D6" s="1">
        <v>48</v>
      </c>
      <c r="E6" s="1">
        <v>10</v>
      </c>
      <c r="F6" s="1">
        <f>VLOOKUP(A6,Dados_Tabelas_03122021!$A$2:$M$200,11,FALSE)</f>
        <v>64</v>
      </c>
      <c r="G6" s="1">
        <f>VLOOKUP(A6,Dados_Tabelas_03122021!$A$2:$M$200,12,FALSE)</f>
        <v>20</v>
      </c>
      <c r="H6" s="1" t="str">
        <f t="shared" si="0"/>
        <v>CORRIGIR</v>
      </c>
      <c r="I6" s="1" t="str">
        <f t="shared" si="1"/>
        <v>CORRIGIR</v>
      </c>
      <c r="J6" s="1" t="str">
        <f>IF(C6=Dados_Tabelas_03122021!$J$2,"CORRIGIR","OK")</f>
        <v>OK</v>
      </c>
    </row>
    <row r="7" spans="1:10" x14ac:dyDescent="0.3">
      <c r="A7" s="1" t="s">
        <v>15</v>
      </c>
      <c r="B7" s="1" t="s">
        <v>32</v>
      </c>
      <c r="C7" s="1" t="s">
        <v>27</v>
      </c>
      <c r="D7" s="1">
        <v>48</v>
      </c>
      <c r="E7" s="1">
        <v>10</v>
      </c>
      <c r="F7" s="1">
        <f>VLOOKUP(A7,Dados_Tabelas_03122021!$A$2:$M$200,11,FALSE)</f>
        <v>64</v>
      </c>
      <c r="G7" s="1">
        <f>VLOOKUP(A7,Dados_Tabelas_03122021!$A$2:$M$200,12,FALSE)</f>
        <v>20</v>
      </c>
      <c r="H7" s="1" t="str">
        <f t="shared" si="0"/>
        <v>CORRIGIR</v>
      </c>
      <c r="I7" s="1" t="str">
        <f t="shared" si="1"/>
        <v>CORRIGIR</v>
      </c>
      <c r="J7" s="1" t="str">
        <f>IF(C7=Dados_Tabelas_03122021!$J$2,"CORRIGIR","OK")</f>
        <v>OK</v>
      </c>
    </row>
    <row r="8" spans="1:10" x14ac:dyDescent="0.3">
      <c r="A8" s="1" t="s">
        <v>15</v>
      </c>
      <c r="B8" s="1" t="s">
        <v>33</v>
      </c>
      <c r="C8" s="1" t="s">
        <v>34</v>
      </c>
      <c r="D8" s="1">
        <v>48</v>
      </c>
      <c r="E8" s="1">
        <v>10</v>
      </c>
      <c r="F8" s="1">
        <f>VLOOKUP(A8,Dados_Tabelas_03122021!$A$2:$M$200,11,FALSE)</f>
        <v>64</v>
      </c>
      <c r="G8" s="1">
        <f>VLOOKUP(A8,Dados_Tabelas_03122021!$A$2:$M$200,12,FALSE)</f>
        <v>20</v>
      </c>
      <c r="H8" s="1" t="str">
        <f t="shared" si="0"/>
        <v>CORRIGIR</v>
      </c>
      <c r="I8" s="1" t="str">
        <f t="shared" si="1"/>
        <v>CORRIGIR</v>
      </c>
      <c r="J8" s="1" t="str">
        <f>IF(C8=Dados_Tabelas_03122021!$J$2,"CORRIGIR","OK")</f>
        <v>CORRIGIR</v>
      </c>
    </row>
    <row r="9" spans="1:10" x14ac:dyDescent="0.3">
      <c r="A9" s="1" t="s">
        <v>13</v>
      </c>
      <c r="B9" s="1" t="s">
        <v>35</v>
      </c>
      <c r="C9" s="1" t="s">
        <v>27</v>
      </c>
      <c r="D9" s="1">
        <v>48</v>
      </c>
      <c r="E9" s="1">
        <v>10</v>
      </c>
      <c r="F9" s="1">
        <f>VLOOKUP(A9,Dados_Tabelas_03122021!$A$2:$M$200,11,FALSE)</f>
        <v>64</v>
      </c>
      <c r="G9" s="1">
        <f>VLOOKUP(A9,Dados_Tabelas_03122021!$A$2:$M$200,12,FALSE)</f>
        <v>20</v>
      </c>
      <c r="H9" s="1" t="str">
        <f t="shared" si="0"/>
        <v>CORRIGIR</v>
      </c>
      <c r="I9" s="1" t="str">
        <f t="shared" si="1"/>
        <v>CORRIGIR</v>
      </c>
      <c r="J9" s="1" t="str">
        <f>IF(C9=Dados_Tabelas_03122021!$J$2,"CORRIGIR","OK")</f>
        <v>OK</v>
      </c>
    </row>
    <row r="10" spans="1:10" x14ac:dyDescent="0.3">
      <c r="A10" s="1" t="s">
        <v>13</v>
      </c>
      <c r="B10" s="1" t="s">
        <v>36</v>
      </c>
      <c r="C10" s="1" t="s">
        <v>27</v>
      </c>
      <c r="D10" s="1">
        <v>48</v>
      </c>
      <c r="E10" s="1">
        <v>10</v>
      </c>
      <c r="F10" s="1">
        <f>VLOOKUP(A10,Dados_Tabelas_03122021!$A$2:$M$200,11,FALSE)</f>
        <v>64</v>
      </c>
      <c r="G10" s="1">
        <f>VLOOKUP(A10,Dados_Tabelas_03122021!$A$2:$M$200,12,FALSE)</f>
        <v>20</v>
      </c>
      <c r="H10" s="1" t="str">
        <f t="shared" si="0"/>
        <v>CORRIGIR</v>
      </c>
      <c r="I10" s="1" t="str">
        <f t="shared" si="1"/>
        <v>CORRIGIR</v>
      </c>
      <c r="J10" s="1" t="str">
        <f>IF(C10=Dados_Tabelas_03122021!$J$2,"CORRIGIR","OK")</f>
        <v>OK</v>
      </c>
    </row>
    <row r="11" spans="1:10" x14ac:dyDescent="0.3">
      <c r="A11" s="1" t="s">
        <v>13</v>
      </c>
      <c r="B11" s="1" t="s">
        <v>37</v>
      </c>
      <c r="C11" s="1" t="s">
        <v>27</v>
      </c>
      <c r="D11" s="1">
        <v>48</v>
      </c>
      <c r="E11" s="1">
        <v>10</v>
      </c>
      <c r="F11" s="1">
        <f>VLOOKUP(A11,Dados_Tabelas_03122021!$A$2:$M$200,11,FALSE)</f>
        <v>64</v>
      </c>
      <c r="G11" s="1">
        <f>VLOOKUP(A11,Dados_Tabelas_03122021!$A$2:$M$200,12,FALSE)</f>
        <v>20</v>
      </c>
      <c r="H11" s="1" t="str">
        <f t="shared" si="0"/>
        <v>CORRIGIR</v>
      </c>
      <c r="I11" s="1" t="str">
        <f t="shared" si="1"/>
        <v>CORRIGIR</v>
      </c>
      <c r="J11" s="1" t="str">
        <f>IF(C11=Dados_Tabelas_03122021!$J$2,"CORRIGIR","OK")</f>
        <v>OK</v>
      </c>
    </row>
    <row r="12" spans="1:10" x14ac:dyDescent="0.3">
      <c r="A12" s="1" t="s">
        <v>16</v>
      </c>
      <c r="B12" s="1" t="s">
        <v>38</v>
      </c>
      <c r="C12" s="1" t="s">
        <v>27</v>
      </c>
      <c r="D12" s="1">
        <v>48</v>
      </c>
      <c r="E12" s="1">
        <v>10</v>
      </c>
      <c r="F12" s="1">
        <f>VLOOKUP(A12,Dados_Tabelas_03122021!$A$2:$M$200,11,FALSE)</f>
        <v>64</v>
      </c>
      <c r="G12" s="1">
        <f>VLOOKUP(A12,Dados_Tabelas_03122021!$A$2:$M$200,12,FALSE)</f>
        <v>20</v>
      </c>
      <c r="H12" s="1" t="str">
        <f t="shared" si="0"/>
        <v>CORRIGIR</v>
      </c>
      <c r="I12" s="1" t="str">
        <f t="shared" si="1"/>
        <v>CORRIGIR</v>
      </c>
      <c r="J12" s="1" t="str">
        <f>IF(C12=Dados_Tabelas_03122021!$J$2,"CORRIGIR","OK")</f>
        <v>OK</v>
      </c>
    </row>
    <row r="13" spans="1:10" x14ac:dyDescent="0.3">
      <c r="A13" s="1" t="s">
        <v>16</v>
      </c>
      <c r="B13" s="1" t="s">
        <v>39</v>
      </c>
      <c r="C13" s="1" t="s">
        <v>34</v>
      </c>
      <c r="D13" s="1">
        <v>48</v>
      </c>
      <c r="E13" s="1">
        <v>10</v>
      </c>
      <c r="F13" s="1">
        <f>VLOOKUP(A13,Dados_Tabelas_03122021!$A$2:$M$200,11,FALSE)</f>
        <v>64</v>
      </c>
      <c r="G13" s="1">
        <f>VLOOKUP(A13,Dados_Tabelas_03122021!$A$2:$M$200,12,FALSE)</f>
        <v>20</v>
      </c>
      <c r="H13" s="1" t="str">
        <f t="shared" si="0"/>
        <v>CORRIGIR</v>
      </c>
      <c r="I13" s="1" t="str">
        <f t="shared" si="1"/>
        <v>CORRIGIR</v>
      </c>
      <c r="J13" s="1" t="str">
        <f>IF(C13=Dados_Tabelas_03122021!$J$2,"CORRIGIR","OK")</f>
        <v>CORRIGIR</v>
      </c>
    </row>
    <row r="14" spans="1:10" x14ac:dyDescent="0.3">
      <c r="A14" s="1" t="s">
        <v>21</v>
      </c>
      <c r="B14" s="1" t="s">
        <v>40</v>
      </c>
      <c r="C14" s="1" t="s">
        <v>27</v>
      </c>
      <c r="D14" s="1">
        <v>48</v>
      </c>
      <c r="E14" s="1">
        <v>10</v>
      </c>
      <c r="F14" s="1">
        <f>VLOOKUP(A14,Dados_Tabelas_03122021!$A$2:$M$200,11,FALSE)</f>
        <v>64</v>
      </c>
      <c r="G14" s="1">
        <f>VLOOKUP(A14,Dados_Tabelas_03122021!$A$2:$M$200,12,FALSE)</f>
        <v>20</v>
      </c>
      <c r="H14" s="1" t="str">
        <f t="shared" si="0"/>
        <v>CORRIGIR</v>
      </c>
      <c r="I14" s="1" t="str">
        <f t="shared" si="1"/>
        <v>CORRIGIR</v>
      </c>
      <c r="J14" s="1" t="str">
        <f>IF(C14=Dados_Tabelas_03122021!$J$2,"CORRIGIR","OK")</f>
        <v>OK</v>
      </c>
    </row>
    <row r="15" spans="1:10" x14ac:dyDescent="0.3">
      <c r="A15" s="1" t="s">
        <v>12</v>
      </c>
      <c r="B15" s="1" t="s">
        <v>41</v>
      </c>
      <c r="C15" s="1" t="s">
        <v>27</v>
      </c>
      <c r="D15" s="1">
        <v>48</v>
      </c>
      <c r="E15" s="1">
        <v>10</v>
      </c>
      <c r="F15" s="1">
        <f>VLOOKUP(A15,Dados_Tabelas_03122021!$A$2:$M$200,11,FALSE)</f>
        <v>64</v>
      </c>
      <c r="G15" s="1">
        <f>VLOOKUP(A15,Dados_Tabelas_03122021!$A$2:$M$200,12,FALSE)</f>
        <v>20</v>
      </c>
      <c r="H15" s="1" t="str">
        <f t="shared" si="0"/>
        <v>CORRIGIR</v>
      </c>
      <c r="I15" s="1" t="str">
        <f t="shared" si="1"/>
        <v>CORRIGIR</v>
      </c>
      <c r="J15" s="1" t="str">
        <f>IF(C15=Dados_Tabelas_03122021!$J$2,"CORRIGIR","OK")</f>
        <v>OK</v>
      </c>
    </row>
    <row r="16" spans="1:10" x14ac:dyDescent="0.3">
      <c r="A16" s="1" t="s">
        <v>12</v>
      </c>
      <c r="B16" s="1" t="s">
        <v>42</v>
      </c>
      <c r="C16" s="1" t="s">
        <v>34</v>
      </c>
      <c r="D16" s="1">
        <v>2</v>
      </c>
      <c r="E16" s="1">
        <v>10</v>
      </c>
      <c r="F16" s="1">
        <f>VLOOKUP(A16,Dados_Tabelas_03122021!$A$2:$M$200,11,FALSE)</f>
        <v>64</v>
      </c>
      <c r="G16" s="1">
        <f>VLOOKUP(A16,Dados_Tabelas_03122021!$A$2:$M$200,12,FALSE)</f>
        <v>20</v>
      </c>
      <c r="H16" s="1" t="str">
        <f t="shared" si="0"/>
        <v>CORRIGIR</v>
      </c>
      <c r="I16" s="1" t="str">
        <f t="shared" si="1"/>
        <v>CORRIGIR</v>
      </c>
      <c r="J16" s="1" t="str">
        <f>IF(C16=Dados_Tabelas_03122021!$J$2,"CORRIGIR","OK")</f>
        <v>CORRIGIR</v>
      </c>
    </row>
    <row r="17" spans="1:10" x14ac:dyDescent="0.3">
      <c r="A17" s="1" t="s">
        <v>12</v>
      </c>
      <c r="B17" s="1" t="s">
        <v>43</v>
      </c>
      <c r="C17" s="1" t="s">
        <v>27</v>
      </c>
      <c r="D17" s="1">
        <v>48</v>
      </c>
      <c r="E17" s="1">
        <v>10</v>
      </c>
      <c r="F17" s="1">
        <f>VLOOKUP(A17,Dados_Tabelas_03122021!$A$2:$M$200,11,FALSE)</f>
        <v>64</v>
      </c>
      <c r="G17" s="1">
        <f>VLOOKUP(A17,Dados_Tabelas_03122021!$A$2:$M$200,12,FALSE)</f>
        <v>20</v>
      </c>
      <c r="H17" s="1" t="str">
        <f t="shared" si="0"/>
        <v>CORRIGIR</v>
      </c>
      <c r="I17" s="1" t="str">
        <f t="shared" si="1"/>
        <v>CORRIGIR</v>
      </c>
      <c r="J17" s="1" t="str">
        <f>IF(C17=Dados_Tabelas_03122021!$J$2,"CORRIGIR","OK")</f>
        <v>OK</v>
      </c>
    </row>
    <row r="18" spans="1:10" x14ac:dyDescent="0.3">
      <c r="A18" s="1" t="s">
        <v>12</v>
      </c>
      <c r="B18" s="1" t="s">
        <v>44</v>
      </c>
      <c r="C18" s="1" t="s">
        <v>34</v>
      </c>
      <c r="D18" s="1">
        <v>48</v>
      </c>
      <c r="E18" s="1">
        <v>10</v>
      </c>
      <c r="F18" s="1">
        <f>VLOOKUP(A18,Dados_Tabelas_03122021!$A$2:$M$200,11,FALSE)</f>
        <v>64</v>
      </c>
      <c r="G18" s="1">
        <f>VLOOKUP(A18,Dados_Tabelas_03122021!$A$2:$M$200,12,FALSE)</f>
        <v>20</v>
      </c>
      <c r="H18" s="1" t="str">
        <f t="shared" si="0"/>
        <v>CORRIGIR</v>
      </c>
      <c r="I18" s="1" t="str">
        <f t="shared" si="1"/>
        <v>CORRIGIR</v>
      </c>
      <c r="J18" s="1" t="str">
        <f>IF(C18=Dados_Tabelas_03122021!$J$2,"CORRIGIR","OK")</f>
        <v>CORRIGIR</v>
      </c>
    </row>
    <row r="19" spans="1:10" x14ac:dyDescent="0.3">
      <c r="A19" s="1" t="s">
        <v>20</v>
      </c>
      <c r="B19" s="1" t="s">
        <v>45</v>
      </c>
      <c r="C19" s="1" t="s">
        <v>27</v>
      </c>
      <c r="D19" s="1">
        <v>48</v>
      </c>
      <c r="E19" s="1">
        <v>10</v>
      </c>
      <c r="F19" s="1">
        <f>VLOOKUP(A19,Dados_Tabelas_03122021!$A$2:$M$200,11,FALSE)</f>
        <v>64</v>
      </c>
      <c r="G19" s="1">
        <f>VLOOKUP(A19,Dados_Tabelas_03122021!$A$2:$M$200,12,FALSE)</f>
        <v>20</v>
      </c>
      <c r="H19" s="1" t="str">
        <f t="shared" si="0"/>
        <v>CORRIGIR</v>
      </c>
      <c r="I19" s="1" t="str">
        <f t="shared" si="1"/>
        <v>CORRIGIR</v>
      </c>
      <c r="J19" s="1" t="str">
        <f>IF(C19=Dados_Tabelas_03122021!$J$2,"CORRIGIR","OK")</f>
        <v>OK</v>
      </c>
    </row>
    <row r="20" spans="1:10" x14ac:dyDescent="0.3">
      <c r="A20" s="1" t="s">
        <v>17</v>
      </c>
      <c r="B20" s="1" t="s">
        <v>46</v>
      </c>
      <c r="C20" s="1" t="s">
        <v>27</v>
      </c>
      <c r="D20" s="1">
        <v>48</v>
      </c>
      <c r="E20" s="1">
        <v>10</v>
      </c>
      <c r="F20" s="1">
        <f>VLOOKUP(A20,Dados_Tabelas_03122021!$A$2:$M$200,11,FALSE)</f>
        <v>64</v>
      </c>
      <c r="G20" s="1">
        <f>VLOOKUP(A20,Dados_Tabelas_03122021!$A$2:$M$200,12,FALSE)</f>
        <v>20</v>
      </c>
      <c r="H20" s="1" t="str">
        <f t="shared" si="0"/>
        <v>CORRIGIR</v>
      </c>
      <c r="I20" s="1" t="str">
        <f t="shared" si="1"/>
        <v>CORRIGIR</v>
      </c>
      <c r="J20" s="1" t="str">
        <f>IF(C20=Dados_Tabelas_03122021!$J$2,"CORRIGIR","OK")</f>
        <v>OK</v>
      </c>
    </row>
    <row r="21" spans="1:10" x14ac:dyDescent="0.3">
      <c r="A21" s="1" t="s">
        <v>17</v>
      </c>
      <c r="B21" s="1" t="s">
        <v>47</v>
      </c>
      <c r="C21" s="1" t="s">
        <v>34</v>
      </c>
      <c r="D21" s="1">
        <v>48</v>
      </c>
      <c r="E21" s="1">
        <v>10</v>
      </c>
      <c r="F21" s="1">
        <f>VLOOKUP(A21,Dados_Tabelas_03122021!$A$2:$M$200,11,FALSE)</f>
        <v>64</v>
      </c>
      <c r="G21" s="1">
        <f>VLOOKUP(A21,Dados_Tabelas_03122021!$A$2:$M$200,12,FALSE)</f>
        <v>20</v>
      </c>
      <c r="H21" s="1" t="str">
        <f t="shared" si="0"/>
        <v>CORRIGIR</v>
      </c>
      <c r="I21" s="1" t="str">
        <f t="shared" si="1"/>
        <v>CORRIGIR</v>
      </c>
      <c r="J21" s="1" t="str">
        <f>IF(C21=Dados_Tabelas_03122021!$J$2,"CORRIGIR","OK")</f>
        <v>CORRIGIR</v>
      </c>
    </row>
    <row r="22" spans="1:10" x14ac:dyDescent="0.3">
      <c r="A22" s="1" t="s">
        <v>19</v>
      </c>
      <c r="B22" s="1" t="s">
        <v>48</v>
      </c>
      <c r="C22" s="1" t="s">
        <v>27</v>
      </c>
      <c r="D22" s="1">
        <v>48</v>
      </c>
      <c r="E22" s="1">
        <v>10</v>
      </c>
      <c r="F22" s="1">
        <f>VLOOKUP(A22,Dados_Tabelas_03122021!$A$2:$M$200,11,FALSE)</f>
        <v>64</v>
      </c>
      <c r="G22" s="1">
        <f>VLOOKUP(A22,Dados_Tabelas_03122021!$A$2:$M$200,12,FALSE)</f>
        <v>20</v>
      </c>
      <c r="H22" s="1" t="str">
        <f t="shared" si="0"/>
        <v>CORRIGIR</v>
      </c>
      <c r="I22" s="1" t="str">
        <f t="shared" si="1"/>
        <v>CORRIGIR</v>
      </c>
      <c r="J22" s="1" t="str">
        <f>IF(C22=Dados_Tabelas_03122021!$J$2,"CORRIGIR","OK")</f>
        <v>OK</v>
      </c>
    </row>
    <row r="23" spans="1:10" x14ac:dyDescent="0.3">
      <c r="A23" s="1" t="s">
        <v>18</v>
      </c>
      <c r="B23" s="1" t="s">
        <v>49</v>
      </c>
      <c r="C23" s="1" t="s">
        <v>34</v>
      </c>
      <c r="D23" s="1">
        <v>2</v>
      </c>
      <c r="E23" s="1">
        <v>10</v>
      </c>
      <c r="F23" s="1">
        <f>VLOOKUP(A23,Dados_Tabelas_03122021!$A$2:$M$200,11,FALSE)</f>
        <v>1</v>
      </c>
      <c r="G23" s="1">
        <f>VLOOKUP(A23,Dados_Tabelas_03122021!$A$2:$M$200,12,FALSE)</f>
        <v>10</v>
      </c>
      <c r="H23" s="1" t="str">
        <f t="shared" si="0"/>
        <v>OK</v>
      </c>
      <c r="I23" s="1" t="str">
        <f t="shared" si="1"/>
        <v>OK</v>
      </c>
      <c r="J23" s="1" t="str">
        <f>IF(C23=Dados_Tabelas_03122021!$J$2,"CORRIGIR","OK")</f>
        <v>CORRIGIR</v>
      </c>
    </row>
    <row r="24" spans="1:10" x14ac:dyDescent="0.3">
      <c r="A24" s="1" t="s">
        <v>18</v>
      </c>
      <c r="B24" s="1" t="s">
        <v>50</v>
      </c>
      <c r="C24" s="1" t="s">
        <v>34</v>
      </c>
      <c r="D24" s="1">
        <v>2</v>
      </c>
      <c r="E24" s="1">
        <v>10</v>
      </c>
      <c r="F24" s="1">
        <f>VLOOKUP(A24,Dados_Tabelas_03122021!$A$2:$M$200,11,FALSE)</f>
        <v>1</v>
      </c>
      <c r="G24" s="1">
        <f>VLOOKUP(A24,Dados_Tabelas_03122021!$A$2:$M$200,12,FALSE)</f>
        <v>10</v>
      </c>
      <c r="H24" s="1" t="str">
        <f t="shared" si="0"/>
        <v>OK</v>
      </c>
      <c r="I24" s="1" t="str">
        <f t="shared" si="1"/>
        <v>OK</v>
      </c>
      <c r="J24" s="1" t="str">
        <f>IF(C24=Dados_Tabelas_03122021!$J$2,"CORRIGIR","OK")</f>
        <v>CORRIGIR</v>
      </c>
    </row>
  </sheetData>
  <sortState xmlns:xlrd2="http://schemas.microsoft.com/office/spreadsheetml/2017/richdata2" ref="A2:B10">
    <sortCondition ref="A2:A10"/>
  </sortState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p:Policy xmlns:p="office.server.policy" id="" local="true">
  <p:Name>Documento</p:Name>
  <p:Description/>
  <p:Statement/>
  <p:PolicyItems>
    <p:PolicyItem featureId="Microsoft.Office.RecordsManagement.PolicyFeatures.Expiration" staticId="0x01010099FB6B81B3CB4B43ADD3DB09C7E5EF14|240607033" UniqueId="0aaf74ba-853c-4f97-bd73-82b252b32ce6">
      <p:Name>Retenção</p:Name>
      <p:Description>Agendamento automático de conteúdo para processamento, além de execução de uma ação de retenção em conteúdo cuja data de conclusão tenha chegado.</p:Description>
      <p:CustomData>
        <Schedules nextStageId="2">
          <Schedule type="Default">
            <stages>
              <data stageId="1">
                <formula id="Microsoft.Office.RecordsManagement.PolicyFeatures.Expiration.Formula.BuiltIn">
                  <number>45</number>
                  <property>Created</property>
                  <propertyId>8c06beca-0777-48f7-91c7-6da68bc07b69</propertyId>
                  <period>days</period>
                </formula>
                <action type="action" id="Microsoft.Office.RecordsManagement.PolicyFeatures.Expiration.Action.MoveToRecycleBin"/>
              </data>
            </stages>
          </Schedule>
        </Schedules>
      </p:CustomData>
    </p:PolicyItem>
  </p:PolicyItems>
</p:Policy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9FB6B81B3CB4B43ADD3DB09C7E5EF14" ma:contentTypeVersion="20" ma:contentTypeDescription="Crie um novo documento." ma:contentTypeScope="" ma:versionID="b7f7cbb859393df9885f942aa8265027">
  <xsd:schema xmlns:xsd="http://www.w3.org/2001/XMLSchema" xmlns:xs="http://www.w3.org/2001/XMLSchema" xmlns:p="http://schemas.microsoft.com/office/2006/metadata/properties" xmlns:ns1="http://schemas.microsoft.com/sharepoint/v3" xmlns:ns2="4a8ea6c2-a867-4f4d-b780-1cc2171b3ced" targetNamespace="http://schemas.microsoft.com/office/2006/metadata/properties" ma:root="true" ma:fieldsID="3e21d1af2abb6427fe2c583328cf1d2d" ns1:_="" ns2:_="">
    <xsd:import namespace="http://schemas.microsoft.com/sharepoint/v3"/>
    <xsd:import namespace="4a8ea6c2-a867-4f4d-b780-1cc2171b3ced"/>
    <xsd:element name="properties">
      <xsd:complexType>
        <xsd:sequence>
          <xsd:element name="documentManagement">
            <xsd:complexType>
              <xsd:all>
                <xsd:element ref="ns2:Leitores" minOccurs="0"/>
                <xsd:element ref="ns2:Permissoes" minOccurs="0"/>
                <xsd:element ref="ns1:_dlc_Exempt" minOccurs="0"/>
                <xsd:element ref="ns1:_dlc_ExpireDateSaved" minOccurs="0"/>
                <xsd:element ref="ns1:_dlc_ExpireDate" minOccurs="0"/>
                <xsd:element ref="ns2:Aprovado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13" nillable="true" ma:displayName="Isentar de Política" ma:hidden="true" ma:internalName="_dlc_Exempt" ma:readOnly="true">
      <xsd:simpleType>
        <xsd:restriction base="dms:Unknown"/>
      </xsd:simpleType>
    </xsd:element>
    <xsd:element name="_dlc_ExpireDateSaved" ma:index="14" nillable="true" ma:displayName="Data de Validade Original" ma:hidden="true" ma:internalName="_dlc_ExpireDateSaved" ma:readOnly="true">
      <xsd:simpleType>
        <xsd:restriction base="dms:DateTime"/>
      </xsd:simpleType>
    </xsd:element>
    <xsd:element name="_dlc_ExpireDate" ma:index="15" nillable="true" ma:displayName="Data de Validade" ma:description="" ma:hidden="true" ma:indexed="true" ma:internalName="_dlc_ExpireDat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8ea6c2-a867-4f4d-b780-1cc2171b3ced" elementFormDefault="qualified">
    <xsd:import namespace="http://schemas.microsoft.com/office/2006/documentManagement/types"/>
    <xsd:import namespace="http://schemas.microsoft.com/office/infopath/2007/PartnerControls"/>
    <xsd:element name="Leitores" ma:index="9" nillable="true" ma:displayName="Leitores" ma:hidden="true" ma:list="UserInfo" ma:SearchPeopleOnly="false" ma:SharePointGroup="0" ma:internalName="Leitores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Permissoes" ma:index="10" nillable="true" ma:displayName="Permissoes" ma:hidden="true" ma:indexed="true" ma:list="{494b58ce-fac2-4e10-8e00-5d3712407745}" ma:internalName="Permissoes" ma:readOnly="false" ma:showField="LinkTitleNoMenu">
      <xsd:simpleType>
        <xsd:restriction base="dms:Lookup"/>
      </xsd:simpleType>
    </xsd:element>
    <xsd:element name="Aprovador" ma:index="16" nillable="true" ma:displayName="Aprovador" ma:list="UserInfo" ma:SharePointGroup="0" ma:internalName="Aprovado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ermissoes xmlns="4a8ea6c2-a867-4f4d-b780-1cc2171b3ced" xsi:nil="true"/>
    <Aprovador xmlns="4a8ea6c2-a867-4f4d-b780-1cc2171b3ced">
      <UserInfo>
        <DisplayName/>
        <AccountId xsi:nil="true"/>
        <AccountType/>
      </UserInfo>
    </Aprovador>
    <Leitores xmlns="4a8ea6c2-a867-4f4d-b780-1cc2171b3ced">
      <UserInfo>
        <DisplayName/>
        <AccountId xsi:nil="true"/>
        <AccountType/>
      </UserInfo>
    </Leitores>
    <_dlc_ExpireDateSaved xmlns="http://schemas.microsoft.com/sharepoint/v3" xsi:nil="true"/>
    <_dlc_ExpireDate xmlns="http://schemas.microsoft.com/sharepoint/v3">2022-01-17T14:45:30+00:00</_dlc_ExpireDate>
  </documentManagement>
</p:properties>
</file>

<file path=customXml/itemProps1.xml><?xml version="1.0" encoding="utf-8"?>
<ds:datastoreItem xmlns:ds="http://schemas.openxmlformats.org/officeDocument/2006/customXml" ds:itemID="{6C956681-CDB8-4194-AEE3-F9C96336805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1EA3CED-EA70-49DE-8524-8705B11FD5C3}">
  <ds:schemaRefs>
    <ds:schemaRef ds:uri="office.server.policy"/>
  </ds:schemaRefs>
</ds:datastoreItem>
</file>

<file path=customXml/itemProps3.xml><?xml version="1.0" encoding="utf-8"?>
<ds:datastoreItem xmlns:ds="http://schemas.openxmlformats.org/officeDocument/2006/customXml" ds:itemID="{90712ADA-A902-4B38-8922-B4B781E47E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a8ea6c2-a867-4f4d-b780-1cc2171b3c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FD5BB09-A595-4D63-A78F-FD75F64B6353}">
  <ds:schemaRefs>
    <ds:schemaRef ds:uri="http://schemas.microsoft.com/office/2006/metadata/properties"/>
    <ds:schemaRef ds:uri="http://schemas.microsoft.com/office/infopath/2007/PartnerControls"/>
    <ds:schemaRef ds:uri="4a8ea6c2-a867-4f4d-b780-1cc2171b3ced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Dados_Tabelas_03122021</vt:lpstr>
      <vt:lpstr>Index_03122021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Semiramis Marques Moreira</cp:lastModifiedBy>
  <dcterms:created xsi:type="dcterms:W3CDTF">2021-12-03T14:05:12Z</dcterms:created>
  <dcterms:modified xsi:type="dcterms:W3CDTF">2021-12-16T13:57:34Z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0x01010099FB6B81B3CB4B43ADD3DB09C7E5EF14</vt:lpwstr>
  </property>
  <property fmtid="{D5CDD505-2E9C-101B-9397-08002B2CF9AE}" pid="3" name="_dlc_policyId">
    <vt:lpwstr>0x01010099FB6B81B3CB4B43ADD3DB09C7E5EF14|240607033</vt:lpwstr>
  </property>
  <property fmtid="{D5CDD505-2E9C-101B-9397-08002B2CF9AE}" pid="4" name="ItemRetentionFormula">
    <vt:lpwstr>&lt;formula id="Microsoft.Office.RecordsManagement.PolicyFeatures.Expiration.Formula.BuiltIn"&gt;&lt;number&gt;45&lt;/number&gt;&lt;property&gt;Created&lt;/property&gt;&lt;propertyId&gt;8c06beca-0777-48f7-91c7-6da68bc07b69&lt;/propertyId&gt;&lt;period&gt;days&lt;/period&gt;&lt;/formula&gt;</vt:lpwstr>
  </property>
  <property fmtid="{D5CDD505-2E9C-101B-9397-08002B2CF9AE}" pid="5" name="MSIP_Label_086c2b39-4223-4d15-bcb9-787ea17e6435_Enabled">
    <vt:lpwstr>true</vt:lpwstr>
  </property>
  <property fmtid="{D5CDD505-2E9C-101B-9397-08002B2CF9AE}" pid="6" name="MSIP_Label_086c2b39-4223-4d15-bcb9-787ea17e6435_SetDate">
    <vt:lpwstr>2021-12-03T14:46:59Z</vt:lpwstr>
  </property>
  <property fmtid="{D5CDD505-2E9C-101B-9397-08002B2CF9AE}" pid="7" name="MSIP_Label_086c2b39-4223-4d15-bcb9-787ea17e6435_Method">
    <vt:lpwstr>Standard</vt:lpwstr>
  </property>
  <property fmtid="{D5CDD505-2E9C-101B-9397-08002B2CF9AE}" pid="8" name="MSIP_Label_086c2b39-4223-4d15-bcb9-787ea17e6435_Name">
    <vt:lpwstr>086c2b39-4223-4d15-bcb9-787ea17e6435</vt:lpwstr>
  </property>
  <property fmtid="{D5CDD505-2E9C-101B-9397-08002B2CF9AE}" pid="9" name="MSIP_Label_086c2b39-4223-4d15-bcb9-787ea17e6435_SiteId">
    <vt:lpwstr>7575b092-fc5f-4f6c-b7a5-9e9ef7aca80d</vt:lpwstr>
  </property>
  <property fmtid="{D5CDD505-2E9C-101B-9397-08002B2CF9AE}" pid="10" name="MSIP_Label_086c2b39-4223-4d15-bcb9-787ea17e6435_ActionId">
    <vt:lpwstr>773f7293-d0af-4548-89df-bf01d02ed239</vt:lpwstr>
  </property>
  <property fmtid="{D5CDD505-2E9C-101B-9397-08002B2CF9AE}" pid="11" name="MSIP_Label_086c2b39-4223-4d15-bcb9-787ea17e6435_ContentBits">
    <vt:lpwstr>0</vt:lpwstr>
  </property>
</Properties>
</file>