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tin\Repos\OI-ulaganje\Report\"/>
    </mc:Choice>
  </mc:AlternateContent>
  <xr:revisionPtr revIDLastSave="0" documentId="13_ncr:1_{62183871-16DE-4CCE-9227-0BE82A75E0BB}" xr6:coauthVersionLast="46" xr6:coauthVersionMax="46" xr10:uidLastSave="{00000000-0000-0000-0000-000000000000}"/>
  <bookViews>
    <workbookView xWindow="-38520" yWindow="-120" windowWidth="38640" windowHeight="21840" activeTab="5" xr2:uid="{7D8F808F-1A78-45D8-8686-4F77660AD3BE}"/>
  </bookViews>
  <sheets>
    <sheet name="Sensitivity Report 1" sheetId="2" r:id="rId1"/>
    <sheet name="Sensitivity Report 2" sheetId="3" r:id="rId2"/>
    <sheet name="Answer Report 1" sheetId="4" r:id="rId3"/>
    <sheet name="Sensitivity Report 3" sheetId="5" r:id="rId4"/>
    <sheet name="Limits Report 1" sheetId="6" r:id="rId5"/>
    <sheet name="Sheet1" sheetId="1" r:id="rId6"/>
  </sheets>
  <definedNames>
    <definedName name="solver_adj" localSheetId="5" hidden="1">Sheet1!$Q$7:$R$7</definedName>
    <definedName name="solver_cvg" localSheetId="5" hidden="1">0.0001</definedName>
    <definedName name="solver_drv" localSheetId="5" hidden="1">1</definedName>
    <definedName name="solver_eng" localSheetId="5" hidden="1">1</definedName>
    <definedName name="solver_est" localSheetId="5" hidden="1">1</definedName>
    <definedName name="solver_itr" localSheetId="5" hidden="1">2147483647</definedName>
    <definedName name="solver_lhs1" localSheetId="5" hidden="1">Sheet1!$Q$12</definedName>
    <definedName name="solver_lhs2" localSheetId="5" hidden="1">Sheet1!$Q$15</definedName>
    <definedName name="solver_lhs3" localSheetId="5" hidden="1">Sheet1!$Q$16:$R$16</definedName>
    <definedName name="solver_lhs4" localSheetId="5" hidden="1">Sheet1!$Q$16:$R$16</definedName>
    <definedName name="solver_lhs5" localSheetId="5" hidden="1">Sheet1!$Q$7:$R$7</definedName>
    <definedName name="solver_mip" localSheetId="5" hidden="1">2147483647</definedName>
    <definedName name="solver_mni" localSheetId="5" hidden="1">30</definedName>
    <definedName name="solver_mrt" localSheetId="5" hidden="1">0.075</definedName>
    <definedName name="solver_msl" localSheetId="5" hidden="1">2</definedName>
    <definedName name="solver_neg" localSheetId="5" hidden="1">1</definedName>
    <definedName name="solver_nod" localSheetId="5" hidden="1">2147483647</definedName>
    <definedName name="solver_num" localSheetId="5" hidden="1">4</definedName>
    <definedName name="solver_nwt" localSheetId="5" hidden="1">1</definedName>
    <definedName name="solver_opt" localSheetId="5" hidden="1">Sheet1!$Q$13</definedName>
    <definedName name="solver_pre" localSheetId="5" hidden="1">0.000001</definedName>
    <definedName name="solver_rbv" localSheetId="5" hidden="1">1</definedName>
    <definedName name="solver_rel1" localSheetId="5" hidden="1">1</definedName>
    <definedName name="solver_rel2" localSheetId="5" hidden="1">1</definedName>
    <definedName name="solver_rel3" localSheetId="5" hidden="1">1</definedName>
    <definedName name="solver_rel4" localSheetId="5" hidden="1">3</definedName>
    <definedName name="solver_rel5" localSheetId="5" hidden="1">2</definedName>
    <definedName name="solver_rhs1" localSheetId="5" hidden="1">Sheet1!$S$12</definedName>
    <definedName name="solver_rhs2" localSheetId="5" hidden="1">Sheet1!$S$15</definedName>
    <definedName name="solver_rhs3" localSheetId="5" hidden="1">Sheet1!$Q$10:$R$10</definedName>
    <definedName name="solver_rhs4" localSheetId="5" hidden="1">Sheet1!$Q$9:$R$9</definedName>
    <definedName name="solver_rhs5" localSheetId="5" hidden="1">Sheet1!$S$7:$T$7</definedName>
    <definedName name="solver_rlx" localSheetId="5" hidden="1">2</definedName>
    <definedName name="solver_rsd" localSheetId="5" hidden="1">0</definedName>
    <definedName name="solver_scl" localSheetId="5" hidden="1">1</definedName>
    <definedName name="solver_sho" localSheetId="4" hidden="1">2</definedName>
    <definedName name="solver_sho" localSheetId="5" hidden="1">2</definedName>
    <definedName name="solver_ssz" localSheetId="5" hidden="1">100</definedName>
    <definedName name="solver_tim" localSheetId="5" hidden="1">2147483647</definedName>
    <definedName name="solver_tol" localSheetId="5" hidden="1">0.01</definedName>
    <definedName name="solver_typ" localSheetId="5" hidden="1">1</definedName>
    <definedName name="solver_val" localSheetId="5" hidden="1">0</definedName>
    <definedName name="solver_ver" localSheetId="5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3" i="1" l="1"/>
  <c r="Q12" i="1"/>
  <c r="R16" i="1" s="1"/>
  <c r="S11" i="1"/>
  <c r="S15" i="1"/>
  <c r="L13" i="1"/>
  <c r="S12" i="1" s="1"/>
  <c r="L12" i="1"/>
  <c r="L14" i="1" s="1"/>
  <c r="N15" i="1"/>
  <c r="N12" i="1"/>
  <c r="Q14" i="1" l="1"/>
  <c r="R14" i="1"/>
  <c r="Q16" i="1"/>
  <c r="L16" i="1"/>
  <c r="M16" i="1"/>
  <c r="M14" i="1"/>
  <c r="L15" i="1" s="1"/>
  <c r="Q15" i="1" l="1"/>
</calcChain>
</file>

<file path=xl/sharedStrings.xml><?xml version="1.0" encoding="utf-8"?>
<sst xmlns="http://schemas.openxmlformats.org/spreadsheetml/2006/main" count="214" uniqueCount="78">
  <si>
    <t>V</t>
  </si>
  <si>
    <t>f</t>
  </si>
  <si>
    <t>I</t>
  </si>
  <si>
    <t>max R</t>
  </si>
  <si>
    <t>ROI</t>
  </si>
  <si>
    <t>MIN</t>
  </si>
  <si>
    <t>MAX</t>
  </si>
  <si>
    <t>Risk</t>
  </si>
  <si>
    <t xml:space="preserve">sum </t>
  </si>
  <si>
    <t>avg risk</t>
  </si>
  <si>
    <t>risk sum</t>
  </si>
  <si>
    <t>&lt;=</t>
  </si>
  <si>
    <t>max</t>
  </si>
  <si>
    <t>V %</t>
  </si>
  <si>
    <t>Microsoft Excel 16.0 Sensitivity Report</t>
  </si>
  <si>
    <t>Worksheet: [Book1]Sheet1</t>
  </si>
  <si>
    <t>Report Created: 12.1.2021. 17:49:06</t>
  </si>
  <si>
    <t>Variable Cells</t>
  </si>
  <si>
    <t>Cell</t>
  </si>
  <si>
    <t>Name</t>
  </si>
  <si>
    <t>Final</t>
  </si>
  <si>
    <t>Value</t>
  </si>
  <si>
    <t>Reduced</t>
  </si>
  <si>
    <t>Gradient</t>
  </si>
  <si>
    <t>Constraints</t>
  </si>
  <si>
    <t>Lagrange</t>
  </si>
  <si>
    <t>Multiplier</t>
  </si>
  <si>
    <t>$L$7</t>
  </si>
  <si>
    <t>$M$7</t>
  </si>
  <si>
    <t>$L$12</t>
  </si>
  <si>
    <t>$L$15</t>
  </si>
  <si>
    <t>$L$16</t>
  </si>
  <si>
    <t>$M$16</t>
  </si>
  <si>
    <t>V % &lt;=</t>
  </si>
  <si>
    <t>Report Created: 12.1.2021. 17:54:10</t>
  </si>
  <si>
    <t>$Q$7</t>
  </si>
  <si>
    <t>$R$7</t>
  </si>
  <si>
    <t>$Q$12</t>
  </si>
  <si>
    <t>$Q$15</t>
  </si>
  <si>
    <t>$Q$16</t>
  </si>
  <si>
    <t>$R$16</t>
  </si>
  <si>
    <t>Microsoft Excel 16.0 Answer Report</t>
  </si>
  <si>
    <t>Worksheet: [Rj-primjer.xlsx]Sheet1</t>
  </si>
  <si>
    <t>Report Created: 17.1.2021. 18:56:41</t>
  </si>
  <si>
    <t>Result: Solver found a solution.  All Constraints and optimality conditions are satisfied.</t>
  </si>
  <si>
    <t>Solver Engine</t>
  </si>
  <si>
    <t>Engine: GRG Nonlinear</t>
  </si>
  <si>
    <t>Solution Time: 0,015 Seconds.</t>
  </si>
  <si>
    <t>Iterations: 2 Subproblems: 0</t>
  </si>
  <si>
    <t>Solver Options</t>
  </si>
  <si>
    <t>Max Time Unlimited,  Iterations Unlimited, Precision 0,000001, Use Automatic Scaling</t>
  </si>
  <si>
    <t xml:space="preserve"> Convergence 0,0001, Population Size 100, Random Seed 0, Derivatives Forward, Require Bounds</t>
  </si>
  <si>
    <t>Max Subproblems Unlimited, Max Integer Sols Unlimited, Integer Tolerance 1%, Assume NonNegative</t>
  </si>
  <si>
    <t>Objective Cell (Max)</t>
  </si>
  <si>
    <t>Original Value</t>
  </si>
  <si>
    <t>Final Value</t>
  </si>
  <si>
    <t>Integer</t>
  </si>
  <si>
    <t>Cell Value</t>
  </si>
  <si>
    <t>Formula</t>
  </si>
  <si>
    <t>Status</t>
  </si>
  <si>
    <t>Slack</t>
  </si>
  <si>
    <t>$L$13</t>
  </si>
  <si>
    <t>Contin</t>
  </si>
  <si>
    <t>$L$12&lt;=$N$12</t>
  </si>
  <si>
    <t>Binding</t>
  </si>
  <si>
    <t>$L$15&lt;=$N$15</t>
  </si>
  <si>
    <t>$L$16&lt;=$L$10</t>
  </si>
  <si>
    <t>Not Binding</t>
  </si>
  <si>
    <t>$M$16&lt;=$M$10</t>
  </si>
  <si>
    <t>$L$16&gt;=$L$9</t>
  </si>
  <si>
    <t>$M$16&gt;=$M$9</t>
  </si>
  <si>
    <t>Microsoft Excel 16.0 Limits Report</t>
  </si>
  <si>
    <t>Objective</t>
  </si>
  <si>
    <t>Variable</t>
  </si>
  <si>
    <t>Lower</t>
  </si>
  <si>
    <t>Limit</t>
  </si>
  <si>
    <t>Result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</si>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</sst>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charset val="238"/>
      <scheme val="minor"/>
    </font>
    <font>
      <b/>
      <sz val="11"/>
      <color indexed="1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1" fillId="2" borderId="0" xfId="1"/>
    <xf numFmtId="2" fontId="0" fillId="0" borderId="0" xfId="0" applyNumberFormat="1"/>
    <xf numFmtId="0" fontId="2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0" fillId="0" borderId="4" xfId="0" applyNumberFormat="1" applyFill="1" applyBorder="1" applyAlignment="1"/>
    <xf numFmtId="0" fontId="0" fillId="0" borderId="3" xfId="0" applyNumberFormat="1" applyFill="1" applyBorder="1" applyAlignment="1"/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60750-9330-492D-ACB9-0BFDF4A1C3DD}">
  <dimension ref="A1:E20"/>
  <sheetViews>
    <sheetView showGridLines="0" workbookViewId="0"/>
  </sheetViews>
  <sheetFormatPr defaultRowHeight="15" x14ac:dyDescent="0.25"/>
  <cols>
    <col min="1" max="1" width="2.28515625" customWidth="1"/>
    <col min="2" max="2" width="6.7109375" bestFit="1" customWidth="1"/>
    <col min="3" max="3" width="8.28515625" bestFit="1" customWidth="1"/>
    <col min="4" max="5" width="12" bestFit="1" customWidth="1"/>
  </cols>
  <sheetData>
    <row r="1" spans="1:5" x14ac:dyDescent="0.25">
      <c r="A1" s="3" t="s">
        <v>14</v>
      </c>
    </row>
    <row r="2" spans="1:5" x14ac:dyDescent="0.25">
      <c r="A2" s="3" t="s">
        <v>15</v>
      </c>
    </row>
    <row r="3" spans="1:5" x14ac:dyDescent="0.25">
      <c r="A3" s="3" t="s">
        <v>16</v>
      </c>
    </row>
    <row r="6" spans="1:5" ht="15.75" thickBot="1" x14ac:dyDescent="0.3">
      <c r="A6" t="s">
        <v>17</v>
      </c>
    </row>
    <row r="7" spans="1:5" x14ac:dyDescent="0.25">
      <c r="B7" s="6"/>
      <c r="C7" s="6"/>
      <c r="D7" s="6" t="s">
        <v>20</v>
      </c>
      <c r="E7" s="6" t="s">
        <v>22</v>
      </c>
    </row>
    <row r="8" spans="1:5" ht="15.75" thickBot="1" x14ac:dyDescent="0.3">
      <c r="B8" s="7" t="s">
        <v>18</v>
      </c>
      <c r="C8" s="7" t="s">
        <v>19</v>
      </c>
      <c r="D8" s="7" t="s">
        <v>21</v>
      </c>
      <c r="E8" s="7" t="s">
        <v>23</v>
      </c>
    </row>
    <row r="9" spans="1:5" x14ac:dyDescent="0.25">
      <c r="B9" s="4" t="s">
        <v>27</v>
      </c>
      <c r="C9" s="4" t="s">
        <v>0</v>
      </c>
      <c r="D9" s="4">
        <v>666.66666666666674</v>
      </c>
      <c r="E9" s="4">
        <v>0</v>
      </c>
    </row>
    <row r="10" spans="1:5" ht="15.75" thickBot="1" x14ac:dyDescent="0.3">
      <c r="B10" s="5" t="s">
        <v>28</v>
      </c>
      <c r="C10" s="5" t="s">
        <v>0</v>
      </c>
      <c r="D10" s="5">
        <v>333.33333333333337</v>
      </c>
      <c r="E10" s="5">
        <v>0</v>
      </c>
    </row>
    <row r="12" spans="1:5" ht="15.75" thickBot="1" x14ac:dyDescent="0.3">
      <c r="A12" t="s">
        <v>24</v>
      </c>
    </row>
    <row r="13" spans="1:5" x14ac:dyDescent="0.25">
      <c r="B13" s="6"/>
      <c r="C13" s="6"/>
      <c r="D13" s="6" t="s">
        <v>20</v>
      </c>
      <c r="E13" s="6" t="s">
        <v>25</v>
      </c>
    </row>
    <row r="14" spans="1:5" ht="15.75" thickBot="1" x14ac:dyDescent="0.3">
      <c r="B14" s="7" t="s">
        <v>18</v>
      </c>
      <c r="C14" s="7" t="s">
        <v>19</v>
      </c>
      <c r="D14" s="7" t="s">
        <v>21</v>
      </c>
      <c r="E14" s="7" t="s">
        <v>26</v>
      </c>
    </row>
    <row r="15" spans="1:5" x14ac:dyDescent="0.25">
      <c r="B15" s="4" t="s">
        <v>29</v>
      </c>
      <c r="C15" s="4" t="s">
        <v>8</v>
      </c>
      <c r="D15" s="4">
        <v>1000.0000000000001</v>
      </c>
      <c r="E15" s="4">
        <v>1.6666666666666667</v>
      </c>
    </row>
    <row r="16" spans="1:5" x14ac:dyDescent="0.25">
      <c r="B16" s="4" t="s">
        <v>30</v>
      </c>
      <c r="C16" s="4" t="s">
        <v>10</v>
      </c>
      <c r="D16" s="4">
        <v>0.99999999999999989</v>
      </c>
      <c r="E16" s="4">
        <v>2222.2221166723352</v>
      </c>
    </row>
    <row r="17" spans="2:5" x14ac:dyDescent="0.25">
      <c r="B17" s="4" t="s">
        <v>31</v>
      </c>
      <c r="C17" s="4" t="s">
        <v>13</v>
      </c>
      <c r="D17" s="4">
        <v>0.66666666666666663</v>
      </c>
      <c r="E17" s="4">
        <v>0</v>
      </c>
    </row>
    <row r="18" spans="2:5" x14ac:dyDescent="0.25">
      <c r="B18" s="4" t="s">
        <v>32</v>
      </c>
      <c r="C18" s="4" t="s">
        <v>33</v>
      </c>
      <c r="D18" s="4">
        <v>0.33333333333333331</v>
      </c>
      <c r="E18" s="4">
        <v>0</v>
      </c>
    </row>
    <row r="19" spans="2:5" x14ac:dyDescent="0.25">
      <c r="B19" s="4" t="s">
        <v>31</v>
      </c>
      <c r="C19" s="4" t="s">
        <v>13</v>
      </c>
      <c r="D19" s="4">
        <v>0.66666666666666663</v>
      </c>
      <c r="E19" s="4">
        <v>0</v>
      </c>
    </row>
    <row r="20" spans="2:5" ht="15.75" thickBot="1" x14ac:dyDescent="0.3">
      <c r="B20" s="5" t="s">
        <v>32</v>
      </c>
      <c r="C20" s="5" t="s">
        <v>33</v>
      </c>
      <c r="D20" s="5">
        <v>0.33333333333333331</v>
      </c>
      <c r="E20" s="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F27F6-5AE8-4D02-9CC7-97F347575F88}">
  <dimension ref="A1:E20"/>
  <sheetViews>
    <sheetView showGridLines="0" workbookViewId="0"/>
  </sheetViews>
  <sheetFormatPr defaultRowHeight="15" x14ac:dyDescent="0.25"/>
  <cols>
    <col min="1" max="1" width="2.28515625" customWidth="1"/>
    <col min="2" max="2" width="6.42578125" bestFit="1" customWidth="1"/>
    <col min="3" max="3" width="8.28515625" bestFit="1" customWidth="1"/>
    <col min="4" max="4" width="12" bestFit="1" customWidth="1"/>
    <col min="5" max="5" width="12.7109375" bestFit="1" customWidth="1"/>
  </cols>
  <sheetData>
    <row r="1" spans="1:5" x14ac:dyDescent="0.25">
      <c r="A1" s="3" t="s">
        <v>14</v>
      </c>
    </row>
    <row r="2" spans="1:5" x14ac:dyDescent="0.25">
      <c r="A2" s="3" t="s">
        <v>15</v>
      </c>
    </row>
    <row r="3" spans="1:5" x14ac:dyDescent="0.25">
      <c r="A3" s="3" t="s">
        <v>34</v>
      </c>
    </row>
    <row r="6" spans="1:5" ht="15.75" thickBot="1" x14ac:dyDescent="0.3">
      <c r="A6" t="s">
        <v>17</v>
      </c>
    </row>
    <row r="7" spans="1:5" x14ac:dyDescent="0.25">
      <c r="B7" s="6"/>
      <c r="C7" s="6"/>
      <c r="D7" s="6" t="s">
        <v>20</v>
      </c>
      <c r="E7" s="6" t="s">
        <v>22</v>
      </c>
    </row>
    <row r="8" spans="1:5" ht="15.75" thickBot="1" x14ac:dyDescent="0.3">
      <c r="B8" s="7" t="s">
        <v>18</v>
      </c>
      <c r="C8" s="7" t="s">
        <v>19</v>
      </c>
      <c r="D8" s="7" t="s">
        <v>21</v>
      </c>
      <c r="E8" s="7" t="s">
        <v>23</v>
      </c>
    </row>
    <row r="9" spans="1:5" x14ac:dyDescent="0.25">
      <c r="B9" s="4" t="s">
        <v>35</v>
      </c>
      <c r="C9" s="4" t="s">
        <v>0</v>
      </c>
      <c r="D9" s="4">
        <v>333.33333333333343</v>
      </c>
      <c r="E9" s="4">
        <v>0</v>
      </c>
    </row>
    <row r="10" spans="1:5" ht="15.75" thickBot="1" x14ac:dyDescent="0.3">
      <c r="B10" s="5" t="s">
        <v>36</v>
      </c>
      <c r="C10" s="5" t="s">
        <v>0</v>
      </c>
      <c r="D10" s="5">
        <v>1333.3333333333335</v>
      </c>
      <c r="E10" s="5">
        <v>0</v>
      </c>
    </row>
    <row r="12" spans="1:5" ht="15.75" thickBot="1" x14ac:dyDescent="0.3">
      <c r="A12" t="s">
        <v>24</v>
      </c>
    </row>
    <row r="13" spans="1:5" x14ac:dyDescent="0.25">
      <c r="B13" s="6"/>
      <c r="C13" s="6"/>
      <c r="D13" s="6" t="s">
        <v>20</v>
      </c>
      <c r="E13" s="6" t="s">
        <v>25</v>
      </c>
    </row>
    <row r="14" spans="1:5" ht="15.75" thickBot="1" x14ac:dyDescent="0.3">
      <c r="B14" s="7" t="s">
        <v>18</v>
      </c>
      <c r="C14" s="7" t="s">
        <v>19</v>
      </c>
      <c r="D14" s="7" t="s">
        <v>21</v>
      </c>
      <c r="E14" s="7" t="s">
        <v>26</v>
      </c>
    </row>
    <row r="15" spans="1:5" x14ac:dyDescent="0.25">
      <c r="B15" s="4" t="s">
        <v>37</v>
      </c>
      <c r="C15" s="4" t="s">
        <v>8</v>
      </c>
      <c r="D15" s="4">
        <v>1666.666666666667</v>
      </c>
      <c r="E15" s="4">
        <v>3.8</v>
      </c>
    </row>
    <row r="16" spans="1:5" x14ac:dyDescent="0.25">
      <c r="B16" s="4" t="s">
        <v>38</v>
      </c>
      <c r="C16" s="4" t="s">
        <v>10</v>
      </c>
      <c r="D16" s="4">
        <v>0.86799999999999999</v>
      </c>
      <c r="E16" s="4">
        <v>0</v>
      </c>
    </row>
    <row r="17" spans="2:5" x14ac:dyDescent="0.25">
      <c r="B17" s="4" t="s">
        <v>39</v>
      </c>
      <c r="C17" s="4" t="s">
        <v>13</v>
      </c>
      <c r="D17" s="4">
        <v>0.2</v>
      </c>
      <c r="E17" s="4">
        <v>0</v>
      </c>
    </row>
    <row r="18" spans="2:5" x14ac:dyDescent="0.25">
      <c r="B18" s="4" t="s">
        <v>40</v>
      </c>
      <c r="C18" s="4" t="s">
        <v>33</v>
      </c>
      <c r="D18" s="4">
        <v>0.79999999999999993</v>
      </c>
      <c r="E18" s="4">
        <v>0</v>
      </c>
    </row>
    <row r="19" spans="2:5" x14ac:dyDescent="0.25">
      <c r="B19" s="4" t="s">
        <v>39</v>
      </c>
      <c r="C19" s="4" t="s">
        <v>13</v>
      </c>
      <c r="D19" s="4">
        <v>0.2</v>
      </c>
      <c r="E19" s="4">
        <v>-1666.666708770209</v>
      </c>
    </row>
    <row r="20" spans="2:5" ht="15.75" thickBot="1" x14ac:dyDescent="0.3">
      <c r="B20" s="5" t="s">
        <v>40</v>
      </c>
      <c r="C20" s="5" t="s">
        <v>33</v>
      </c>
      <c r="D20" s="5">
        <v>0.79999999999999993</v>
      </c>
      <c r="E20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9F3CA-B089-4DF5-BA77-6917E3596E0B}">
  <dimension ref="A1:G32"/>
  <sheetViews>
    <sheetView showGridLines="0" workbookViewId="0"/>
  </sheetViews>
  <sheetFormatPr defaultRowHeight="15" x14ac:dyDescent="0.25"/>
  <cols>
    <col min="1" max="1" width="2.28515625" customWidth="1"/>
    <col min="2" max="2" width="6.7109375" bestFit="1" customWidth="1"/>
    <col min="3" max="3" width="8.28515625" bestFit="1" customWidth="1"/>
    <col min="4" max="4" width="13.7109375" bestFit="1" customWidth="1"/>
    <col min="5" max="5" width="14.5703125" bestFit="1" customWidth="1"/>
    <col min="6" max="6" width="11.42578125" bestFit="1" customWidth="1"/>
    <col min="7" max="7" width="12" bestFit="1" customWidth="1"/>
  </cols>
  <sheetData>
    <row r="1" spans="1:5" x14ac:dyDescent="0.25">
      <c r="A1" s="3" t="s">
        <v>41</v>
      </c>
    </row>
    <row r="2" spans="1:5" x14ac:dyDescent="0.25">
      <c r="A2" s="3" t="s">
        <v>42</v>
      </c>
    </row>
    <row r="3" spans="1:5" x14ac:dyDescent="0.25">
      <c r="A3" s="3" t="s">
        <v>43</v>
      </c>
    </row>
    <row r="4" spans="1:5" x14ac:dyDescent="0.25">
      <c r="A4" s="3" t="s">
        <v>44</v>
      </c>
    </row>
    <row r="5" spans="1:5" x14ac:dyDescent="0.25">
      <c r="A5" s="3" t="s">
        <v>45</v>
      </c>
    </row>
    <row r="6" spans="1:5" x14ac:dyDescent="0.25">
      <c r="A6" s="3"/>
      <c r="B6" t="s">
        <v>46</v>
      </c>
    </row>
    <row r="7" spans="1:5" x14ac:dyDescent="0.25">
      <c r="A7" s="3"/>
      <c r="B7" t="s">
        <v>47</v>
      </c>
    </row>
    <row r="8" spans="1:5" x14ac:dyDescent="0.25">
      <c r="A8" s="3"/>
      <c r="B8" t="s">
        <v>48</v>
      </c>
    </row>
    <row r="9" spans="1:5" x14ac:dyDescent="0.25">
      <c r="A9" s="3" t="s">
        <v>49</v>
      </c>
    </row>
    <row r="10" spans="1:5" x14ac:dyDescent="0.25">
      <c r="B10" t="s">
        <v>50</v>
      </c>
    </row>
    <row r="11" spans="1:5" x14ac:dyDescent="0.25">
      <c r="B11" t="s">
        <v>51</v>
      </c>
    </row>
    <row r="12" spans="1:5" x14ac:dyDescent="0.25">
      <c r="B12" t="s">
        <v>52</v>
      </c>
    </row>
    <row r="14" spans="1:5" ht="15.75" thickBot="1" x14ac:dyDescent="0.3">
      <c r="A14" t="s">
        <v>53</v>
      </c>
    </row>
    <row r="15" spans="1:5" ht="15.75" thickBot="1" x14ac:dyDescent="0.3">
      <c r="B15" s="8" t="s">
        <v>18</v>
      </c>
      <c r="C15" s="8" t="s">
        <v>19</v>
      </c>
      <c r="D15" s="8" t="s">
        <v>54</v>
      </c>
      <c r="E15" s="8" t="s">
        <v>55</v>
      </c>
    </row>
    <row r="16" spans="1:5" ht="15.75" thickBot="1" x14ac:dyDescent="0.3">
      <c r="B16" s="5" t="s">
        <v>61</v>
      </c>
      <c r="C16" s="5" t="s">
        <v>1</v>
      </c>
      <c r="D16" s="9">
        <v>1051.6000000000001</v>
      </c>
      <c r="E16" s="9">
        <v>1052.4615400700723</v>
      </c>
    </row>
    <row r="19" spans="1:7" ht="15.75" thickBot="1" x14ac:dyDescent="0.3">
      <c r="A19" t="s">
        <v>17</v>
      </c>
    </row>
    <row r="20" spans="1:7" ht="15.75" thickBot="1" x14ac:dyDescent="0.3">
      <c r="B20" s="8" t="s">
        <v>18</v>
      </c>
      <c r="C20" s="8" t="s">
        <v>19</v>
      </c>
      <c r="D20" s="8" t="s">
        <v>54</v>
      </c>
      <c r="E20" s="8" t="s">
        <v>55</v>
      </c>
      <c r="F20" s="8" t="s">
        <v>56</v>
      </c>
    </row>
    <row r="21" spans="1:7" x14ac:dyDescent="0.25">
      <c r="B21" s="4" t="s">
        <v>27</v>
      </c>
      <c r="C21" s="4" t="s">
        <v>0</v>
      </c>
      <c r="D21" s="10">
        <v>399.99999999999994</v>
      </c>
      <c r="E21" s="10">
        <v>461.53846224607543</v>
      </c>
      <c r="F21" s="4" t="s">
        <v>62</v>
      </c>
    </row>
    <row r="22" spans="1:7" ht="15.75" thickBot="1" x14ac:dyDescent="0.3">
      <c r="B22" s="5" t="s">
        <v>28</v>
      </c>
      <c r="C22" s="5" t="s">
        <v>0</v>
      </c>
      <c r="D22" s="9">
        <v>600.00000000000011</v>
      </c>
      <c r="E22" s="9">
        <v>538.46153928224885</v>
      </c>
      <c r="F22" s="5" t="s">
        <v>62</v>
      </c>
    </row>
    <row r="25" spans="1:7" ht="15.75" thickBot="1" x14ac:dyDescent="0.3">
      <c r="A25" t="s">
        <v>24</v>
      </c>
    </row>
    <row r="26" spans="1:7" ht="15.75" thickBot="1" x14ac:dyDescent="0.3">
      <c r="B26" s="8" t="s">
        <v>18</v>
      </c>
      <c r="C26" s="8" t="s">
        <v>19</v>
      </c>
      <c r="D26" s="8" t="s">
        <v>57</v>
      </c>
      <c r="E26" s="8" t="s">
        <v>58</v>
      </c>
      <c r="F26" s="8" t="s">
        <v>59</v>
      </c>
      <c r="G26" s="8" t="s">
        <v>60</v>
      </c>
    </row>
    <row r="27" spans="1:7" x14ac:dyDescent="0.25">
      <c r="B27" s="4" t="s">
        <v>29</v>
      </c>
      <c r="C27" s="4" t="s">
        <v>8</v>
      </c>
      <c r="D27" s="10">
        <v>1000.0000015283242</v>
      </c>
      <c r="E27" s="4" t="s">
        <v>63</v>
      </c>
      <c r="F27" s="4" t="s">
        <v>64</v>
      </c>
      <c r="G27" s="4">
        <v>0</v>
      </c>
    </row>
    <row r="28" spans="1:7" x14ac:dyDescent="0.25">
      <c r="B28" s="4" t="s">
        <v>30</v>
      </c>
      <c r="C28" s="4" t="s">
        <v>10</v>
      </c>
      <c r="D28" s="10">
        <v>1.0000000000014517</v>
      </c>
      <c r="E28" s="4" t="s">
        <v>65</v>
      </c>
      <c r="F28" s="4" t="s">
        <v>64</v>
      </c>
      <c r="G28" s="4">
        <v>0</v>
      </c>
    </row>
    <row r="29" spans="1:7" x14ac:dyDescent="0.25">
      <c r="B29" s="4" t="s">
        <v>31</v>
      </c>
      <c r="C29" s="4" t="s">
        <v>13</v>
      </c>
      <c r="D29" s="10">
        <v>0.461538461540695</v>
      </c>
      <c r="E29" s="4" t="s">
        <v>66</v>
      </c>
      <c r="F29" s="4" t="s">
        <v>67</v>
      </c>
      <c r="G29" s="4">
        <v>0.53846153845930489</v>
      </c>
    </row>
    <row r="30" spans="1:7" x14ac:dyDescent="0.25">
      <c r="B30" s="4" t="s">
        <v>32</v>
      </c>
      <c r="C30" s="4" t="s">
        <v>33</v>
      </c>
      <c r="D30" s="10">
        <v>0.538461538459305</v>
      </c>
      <c r="E30" s="4" t="s">
        <v>68</v>
      </c>
      <c r="F30" s="4" t="s">
        <v>67</v>
      </c>
      <c r="G30" s="4">
        <v>6.1538461540694978E-2</v>
      </c>
    </row>
    <row r="31" spans="1:7" x14ac:dyDescent="0.25">
      <c r="B31" s="4" t="s">
        <v>31</v>
      </c>
      <c r="C31" s="4" t="s">
        <v>13</v>
      </c>
      <c r="D31" s="10">
        <v>0.461538461540695</v>
      </c>
      <c r="E31" s="4" t="s">
        <v>69</v>
      </c>
      <c r="F31" s="4" t="s">
        <v>67</v>
      </c>
      <c r="G31" s="10">
        <v>0.36153846154069497</v>
      </c>
    </row>
    <row r="32" spans="1:7" ht="15.75" thickBot="1" x14ac:dyDescent="0.3">
      <c r="B32" s="5" t="s">
        <v>32</v>
      </c>
      <c r="C32" s="5" t="s">
        <v>33</v>
      </c>
      <c r="D32" s="9">
        <v>0.538461538459305</v>
      </c>
      <c r="E32" s="5" t="s">
        <v>70</v>
      </c>
      <c r="F32" s="5" t="s">
        <v>67</v>
      </c>
      <c r="G32" s="9">
        <v>0.538461538459305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92434-AE12-4D10-A6BC-DE7F8EA7FBFB}">
  <dimension ref="A1:E20"/>
  <sheetViews>
    <sheetView showGridLines="0" workbookViewId="0"/>
  </sheetViews>
  <sheetFormatPr defaultRowHeight="15" x14ac:dyDescent="0.25"/>
  <cols>
    <col min="1" max="1" width="2.28515625" customWidth="1"/>
    <col min="2" max="2" width="6.7109375" bestFit="1" customWidth="1"/>
    <col min="3" max="3" width="8.28515625" bestFit="1" customWidth="1"/>
    <col min="4" max="5" width="12" bestFit="1" customWidth="1"/>
  </cols>
  <sheetData>
    <row r="1" spans="1:5" x14ac:dyDescent="0.25">
      <c r="A1" s="3" t="s">
        <v>14</v>
      </c>
    </row>
    <row r="2" spans="1:5" x14ac:dyDescent="0.25">
      <c r="A2" s="3" t="s">
        <v>42</v>
      </c>
    </row>
    <row r="3" spans="1:5" x14ac:dyDescent="0.25">
      <c r="A3" s="3" t="s">
        <v>43</v>
      </c>
    </row>
    <row r="6" spans="1:5" ht="15.75" thickBot="1" x14ac:dyDescent="0.3">
      <c r="A6" t="s">
        <v>17</v>
      </c>
    </row>
    <row r="7" spans="1:5" x14ac:dyDescent="0.25">
      <c r="B7" s="11"/>
      <c r="C7" s="11"/>
      <c r="D7" s="11" t="s">
        <v>20</v>
      </c>
      <c r="E7" s="11" t="s">
        <v>22</v>
      </c>
    </row>
    <row r="8" spans="1:5" ht="15.75" thickBot="1" x14ac:dyDescent="0.3">
      <c r="B8" s="12" t="s">
        <v>18</v>
      </c>
      <c r="C8" s="12" t="s">
        <v>19</v>
      </c>
      <c r="D8" s="12" t="s">
        <v>21</v>
      </c>
      <c r="E8" s="12" t="s">
        <v>23</v>
      </c>
    </row>
    <row r="9" spans="1:5" x14ac:dyDescent="0.25">
      <c r="B9" s="4" t="s">
        <v>27</v>
      </c>
      <c r="C9" s="4" t="s">
        <v>0</v>
      </c>
      <c r="D9" s="4">
        <v>461.53846224607543</v>
      </c>
      <c r="E9" s="4">
        <v>0</v>
      </c>
    </row>
    <row r="10" spans="1:5" ht="15.75" thickBot="1" x14ac:dyDescent="0.3">
      <c r="B10" s="5" t="s">
        <v>28</v>
      </c>
      <c r="C10" s="5" t="s">
        <v>0</v>
      </c>
      <c r="D10" s="5">
        <v>538.46153928224885</v>
      </c>
      <c r="E10" s="5">
        <v>0</v>
      </c>
    </row>
    <row r="12" spans="1:5" ht="15.75" thickBot="1" x14ac:dyDescent="0.3">
      <c r="A12" t="s">
        <v>24</v>
      </c>
    </row>
    <row r="13" spans="1:5" x14ac:dyDescent="0.25">
      <c r="B13" s="11"/>
      <c r="C13" s="11"/>
      <c r="D13" s="11" t="s">
        <v>20</v>
      </c>
      <c r="E13" s="11" t="s">
        <v>25</v>
      </c>
    </row>
    <row r="14" spans="1:5" ht="15.75" thickBot="1" x14ac:dyDescent="0.3">
      <c r="B14" s="12" t="s">
        <v>18</v>
      </c>
      <c r="C14" s="12" t="s">
        <v>19</v>
      </c>
      <c r="D14" s="12" t="s">
        <v>21</v>
      </c>
      <c r="E14" s="12" t="s">
        <v>26</v>
      </c>
    </row>
    <row r="15" spans="1:5" x14ac:dyDescent="0.25">
      <c r="B15" s="4" t="s">
        <v>29</v>
      </c>
      <c r="C15" s="4" t="s">
        <v>8</v>
      </c>
      <c r="D15" s="4">
        <v>1000.0000015283242</v>
      </c>
      <c r="E15" s="4">
        <v>1.0524615109012627</v>
      </c>
    </row>
    <row r="16" spans="1:5" x14ac:dyDescent="0.25">
      <c r="B16" s="4" t="s">
        <v>30</v>
      </c>
      <c r="C16" s="4" t="s">
        <v>10</v>
      </c>
      <c r="D16" s="4">
        <v>1.0000000000014517</v>
      </c>
      <c r="E16" s="4">
        <v>21.538600325718249</v>
      </c>
    </row>
    <row r="17" spans="2:5" x14ac:dyDescent="0.25">
      <c r="B17" s="4" t="s">
        <v>31</v>
      </c>
      <c r="C17" s="4" t="s">
        <v>13</v>
      </c>
      <c r="D17" s="4">
        <v>0.461538461540695</v>
      </c>
      <c r="E17" s="4">
        <v>0</v>
      </c>
    </row>
    <row r="18" spans="2:5" x14ac:dyDescent="0.25">
      <c r="B18" s="4" t="s">
        <v>32</v>
      </c>
      <c r="C18" s="4" t="s">
        <v>33</v>
      </c>
      <c r="D18" s="4">
        <v>0.538461538459305</v>
      </c>
      <c r="E18" s="4">
        <v>0</v>
      </c>
    </row>
    <row r="19" spans="2:5" x14ac:dyDescent="0.25">
      <c r="B19" s="4" t="s">
        <v>31</v>
      </c>
      <c r="C19" s="4" t="s">
        <v>13</v>
      </c>
      <c r="D19" s="4">
        <v>0.461538461540695</v>
      </c>
      <c r="E19" s="4">
        <v>0</v>
      </c>
    </row>
    <row r="20" spans="2:5" ht="15.75" thickBot="1" x14ac:dyDescent="0.3">
      <c r="B20" s="5" t="s">
        <v>32</v>
      </c>
      <c r="C20" s="5" t="s">
        <v>33</v>
      </c>
      <c r="D20" s="5">
        <v>0.538461538459305</v>
      </c>
      <c r="E20" s="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A5D77-3D3F-4A33-8CBA-7AE32D6A44C7}">
  <dimension ref="A1:J14"/>
  <sheetViews>
    <sheetView showGridLines="0" workbookViewId="0"/>
  </sheetViews>
  <sheetFormatPr defaultRowHeight="15" x14ac:dyDescent="0.25"/>
  <cols>
    <col min="1" max="1" width="2.28515625" customWidth="1"/>
    <col min="2" max="2" width="5.85546875" bestFit="1" customWidth="1"/>
    <col min="3" max="3" width="9.5703125" bestFit="1" customWidth="1"/>
    <col min="4" max="4" width="12" bestFit="1" customWidth="1"/>
    <col min="5" max="5" width="2.28515625" customWidth="1"/>
    <col min="6" max="7" width="12" bestFit="1" customWidth="1"/>
    <col min="8" max="8" width="2.28515625" customWidth="1"/>
    <col min="9" max="10" width="12" bestFit="1" customWidth="1"/>
  </cols>
  <sheetData>
    <row r="1" spans="1:10" x14ac:dyDescent="0.25">
      <c r="A1" s="3" t="s">
        <v>71</v>
      </c>
    </row>
    <row r="2" spans="1:10" x14ac:dyDescent="0.25">
      <c r="A2" s="3" t="s">
        <v>42</v>
      </c>
    </row>
    <row r="3" spans="1:10" x14ac:dyDescent="0.25">
      <c r="A3" s="3" t="s">
        <v>43</v>
      </c>
    </row>
    <row r="5" spans="1:10" ht="15.75" thickBot="1" x14ac:dyDescent="0.3"/>
    <row r="6" spans="1:10" x14ac:dyDescent="0.25">
      <c r="B6" s="11"/>
      <c r="C6" s="11" t="s">
        <v>72</v>
      </c>
      <c r="D6" s="11"/>
    </row>
    <row r="7" spans="1:10" ht="15.75" thickBot="1" x14ac:dyDescent="0.3">
      <c r="B7" s="12" t="s">
        <v>18</v>
      </c>
      <c r="C7" s="12" t="s">
        <v>19</v>
      </c>
      <c r="D7" s="12" t="s">
        <v>21</v>
      </c>
    </row>
    <row r="8" spans="1:10" ht="15.75" thickBot="1" x14ac:dyDescent="0.3">
      <c r="B8" s="5" t="s">
        <v>61</v>
      </c>
      <c r="C8" s="5" t="s">
        <v>1</v>
      </c>
      <c r="D8" s="9">
        <v>1052.4615400700723</v>
      </c>
    </row>
    <row r="10" spans="1:10" ht="15.75" thickBot="1" x14ac:dyDescent="0.3"/>
    <row r="11" spans="1:10" x14ac:dyDescent="0.25">
      <c r="B11" s="11"/>
      <c r="C11" s="11" t="s">
        <v>73</v>
      </c>
      <c r="D11" s="11"/>
      <c r="F11" s="11" t="s">
        <v>74</v>
      </c>
      <c r="G11" s="11" t="s">
        <v>72</v>
      </c>
      <c r="I11" s="11" t="s">
        <v>77</v>
      </c>
      <c r="J11" s="11" t="s">
        <v>72</v>
      </c>
    </row>
    <row r="12" spans="1:10" ht="15.75" thickBot="1" x14ac:dyDescent="0.3">
      <c r="B12" s="12" t="s">
        <v>18</v>
      </c>
      <c r="C12" s="12" t="s">
        <v>19</v>
      </c>
      <c r="D12" s="12" t="s">
        <v>21</v>
      </c>
      <c r="F12" s="12" t="s">
        <v>75</v>
      </c>
      <c r="G12" s="12" t="s">
        <v>76</v>
      </c>
      <c r="I12" s="12" t="s">
        <v>75</v>
      </c>
      <c r="J12" s="12" t="s">
        <v>76</v>
      </c>
    </row>
    <row r="13" spans="1:10" x14ac:dyDescent="0.25">
      <c r="B13" s="4" t="s">
        <v>27</v>
      </c>
      <c r="C13" s="4" t="s">
        <v>0</v>
      </c>
      <c r="D13" s="10">
        <v>461.53846224607543</v>
      </c>
      <c r="F13" s="10">
        <v>358.97413049788929</v>
      </c>
      <c r="G13" s="10">
        <v>943.74334841699499</v>
      </c>
      <c r="I13" s="10">
        <v>461.53846071775115</v>
      </c>
      <c r="J13" s="10">
        <v>1052.4615384500485</v>
      </c>
    </row>
    <row r="14" spans="1:10" ht="15.75" thickBot="1" x14ac:dyDescent="0.3">
      <c r="B14" s="5" t="s">
        <v>28</v>
      </c>
      <c r="C14" s="5" t="s">
        <v>0</v>
      </c>
      <c r="D14" s="9">
        <v>538.46153928224885</v>
      </c>
      <c r="F14" s="9">
        <v>538.46153928224885</v>
      </c>
      <c r="G14" s="9">
        <v>1052.4615400700723</v>
      </c>
      <c r="I14" s="9">
        <v>538.46153928224885</v>
      </c>
      <c r="J14" s="9">
        <v>1052.4615400700723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881F9-E3A1-4316-8B7B-A8114D0CA10D}">
  <dimension ref="K1:T16"/>
  <sheetViews>
    <sheetView tabSelected="1" workbookViewId="0">
      <selection activeCell="S22" sqref="S22"/>
    </sheetView>
  </sheetViews>
  <sheetFormatPr defaultRowHeight="15" x14ac:dyDescent="0.25"/>
  <cols>
    <col min="17" max="17" width="10" bestFit="1" customWidth="1"/>
    <col min="18" max="18" width="12" bestFit="1" customWidth="1"/>
  </cols>
  <sheetData>
    <row r="1" spans="11:20" x14ac:dyDescent="0.25">
      <c r="K1" t="s">
        <v>3</v>
      </c>
      <c r="L1">
        <v>1</v>
      </c>
    </row>
    <row r="2" spans="11:20" x14ac:dyDescent="0.25">
      <c r="K2" t="s">
        <v>2</v>
      </c>
      <c r="L2">
        <v>1000</v>
      </c>
    </row>
    <row r="6" spans="11:20" x14ac:dyDescent="0.25">
      <c r="L6" s="1">
        <v>1</v>
      </c>
      <c r="M6" s="1">
        <v>2</v>
      </c>
      <c r="Q6" s="1">
        <v>3</v>
      </c>
      <c r="R6" s="1">
        <v>4</v>
      </c>
    </row>
    <row r="7" spans="11:20" x14ac:dyDescent="0.25">
      <c r="K7" t="s">
        <v>0</v>
      </c>
      <c r="L7">
        <v>461.53846224607503</v>
      </c>
      <c r="M7">
        <v>538.46153928224896</v>
      </c>
      <c r="P7" t="s">
        <v>0</v>
      </c>
      <c r="Q7">
        <v>210.49230801401399</v>
      </c>
      <c r="R7">
        <v>841.96923205605799</v>
      </c>
      <c r="S7">
        <v>1</v>
      </c>
      <c r="T7">
        <v>1</v>
      </c>
    </row>
    <row r="8" spans="11:20" x14ac:dyDescent="0.25">
      <c r="K8" t="s">
        <v>4</v>
      </c>
      <c r="L8">
        <v>1.06</v>
      </c>
      <c r="M8">
        <v>1.046</v>
      </c>
      <c r="P8" t="s">
        <v>4</v>
      </c>
      <c r="Q8">
        <v>1.032</v>
      </c>
      <c r="R8">
        <v>1.054</v>
      </c>
    </row>
    <row r="9" spans="11:20" x14ac:dyDescent="0.25">
      <c r="K9" t="s">
        <v>5</v>
      </c>
      <c r="L9" s="2">
        <v>0.1</v>
      </c>
      <c r="M9" s="2">
        <v>0</v>
      </c>
      <c r="P9" t="s">
        <v>5</v>
      </c>
      <c r="Q9">
        <v>0.2</v>
      </c>
      <c r="R9">
        <v>0</v>
      </c>
    </row>
    <row r="10" spans="11:20" x14ac:dyDescent="0.25">
      <c r="K10" t="s">
        <v>6</v>
      </c>
      <c r="L10" s="2">
        <v>1</v>
      </c>
      <c r="M10" s="2">
        <v>0.6</v>
      </c>
      <c r="P10" t="s">
        <v>6</v>
      </c>
      <c r="Q10">
        <v>0.9</v>
      </c>
      <c r="R10">
        <v>0.8</v>
      </c>
    </row>
    <row r="11" spans="11:20" x14ac:dyDescent="0.25">
      <c r="K11" t="s">
        <v>7</v>
      </c>
      <c r="L11">
        <v>1.35</v>
      </c>
      <c r="M11">
        <v>0.7</v>
      </c>
      <c r="P11" t="s">
        <v>7</v>
      </c>
      <c r="Q11">
        <v>0.1</v>
      </c>
      <c r="R11">
        <v>1.06</v>
      </c>
      <c r="S11">
        <f>AVERAGE(Q11:R11)</f>
        <v>0.58000000000000007</v>
      </c>
    </row>
    <row r="12" spans="11:20" x14ac:dyDescent="0.25">
      <c r="K12" t="s">
        <v>8</v>
      </c>
      <c r="L12">
        <f>SUM(L7:M7)</f>
        <v>1000.000001528324</v>
      </c>
      <c r="M12" t="s">
        <v>11</v>
      </c>
      <c r="N12">
        <f>L2</f>
        <v>1000</v>
      </c>
      <c r="P12" t="s">
        <v>8</v>
      </c>
      <c r="Q12">
        <f>SUM(Q7:R7)</f>
        <v>1052.461540070072</v>
      </c>
      <c r="R12" t="s">
        <v>11</v>
      </c>
      <c r="S12">
        <f>L13</f>
        <v>1052.461540070072</v>
      </c>
    </row>
    <row r="13" spans="11:20" x14ac:dyDescent="0.25">
      <c r="K13" t="s">
        <v>1</v>
      </c>
      <c r="L13">
        <f>SUMPRODUCT(L7:M7,L8:M8)</f>
        <v>1052.461540070072</v>
      </c>
      <c r="M13" t="s">
        <v>12</v>
      </c>
      <c r="P13" t="s">
        <v>1</v>
      </c>
      <c r="Q13">
        <f>SUMPRODUCT(Q7:R7,Q8:R8)</f>
        <v>1104.6636324575477</v>
      </c>
      <c r="R13" t="s">
        <v>12</v>
      </c>
    </row>
    <row r="14" spans="11:20" x14ac:dyDescent="0.25">
      <c r="K14" t="s">
        <v>9</v>
      </c>
      <c r="L14">
        <f>L7/($L$12)*L11</f>
        <v>0.62307692307993789</v>
      </c>
      <c r="M14">
        <f>M7/($L$12)*M11</f>
        <v>0.37692307692151361</v>
      </c>
      <c r="P14" t="s">
        <v>9</v>
      </c>
      <c r="Q14">
        <f>Q7/($Q$12)*Q11</f>
        <v>1.9999999999999962E-2</v>
      </c>
      <c r="R14">
        <f>R7/($Q$12)*R11</f>
        <v>0.84800000000000042</v>
      </c>
    </row>
    <row r="15" spans="11:20" x14ac:dyDescent="0.25">
      <c r="K15" t="s">
        <v>10</v>
      </c>
      <c r="L15">
        <f>SUM(L14:M14)</f>
        <v>1.0000000000014515</v>
      </c>
      <c r="M15" t="s">
        <v>11</v>
      </c>
      <c r="N15">
        <f>L1</f>
        <v>1</v>
      </c>
      <c r="P15" t="s">
        <v>10</v>
      </c>
      <c r="Q15">
        <f>SUM(Q14:R14)</f>
        <v>0.86800000000000033</v>
      </c>
      <c r="R15" t="s">
        <v>11</v>
      </c>
      <c r="S15">
        <f>N15</f>
        <v>1</v>
      </c>
    </row>
    <row r="16" spans="11:20" x14ac:dyDescent="0.25">
      <c r="K16" t="s">
        <v>13</v>
      </c>
      <c r="L16">
        <f>L7/$L$12</f>
        <v>0.46153846154069472</v>
      </c>
      <c r="M16">
        <f>M7/$L$12</f>
        <v>0.53846153845930522</v>
      </c>
      <c r="P16" t="s">
        <v>13</v>
      </c>
      <c r="Q16">
        <f>Q7/$Q$12</f>
        <v>0.19999999999999959</v>
      </c>
      <c r="R16">
        <f>R7/$Q$12</f>
        <v>0.80000000000000038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Sensitivity Report 1</vt:lpstr>
      <vt:lpstr>Sensitivity Report 2</vt:lpstr>
      <vt:lpstr>Answer Report 1</vt:lpstr>
      <vt:lpstr>Sensitivity Report 3</vt:lpstr>
      <vt:lpstr>Limits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</dc:creator>
  <cp:lastModifiedBy>Tin</cp:lastModifiedBy>
  <dcterms:created xsi:type="dcterms:W3CDTF">2021-01-12T16:22:25Z</dcterms:created>
  <dcterms:modified xsi:type="dcterms:W3CDTF">2021-01-17T19:40:44Z</dcterms:modified>
</cp:coreProperties>
</file>