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ciapifferi/Desktop/UNIPI/Informatica Umanistica/Terzo anno/Metodi della fisica per le scienze umane/finito/"/>
    </mc:Choice>
  </mc:AlternateContent>
  <xr:revisionPtr revIDLastSave="0" documentId="13_ncr:1_{E764A71D-2A5A-E243-912E-A10467D72ECB}" xr6:coauthVersionLast="45" xr6:coauthVersionMax="45" xr10:uidLastSave="{00000000-0000-0000-0000-000000000000}"/>
  <bookViews>
    <workbookView xWindow="7440" yWindow="460" windowWidth="20720" windowHeight="15880" xr2:uid="{14CC0655-7B03-764F-BF2D-40D21D23BC86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32" i="1" l="1"/>
  <c r="G132" i="1"/>
  <c r="D132" i="1"/>
  <c r="I132" i="1" s="1"/>
  <c r="D2" i="1"/>
  <c r="G2" i="1"/>
  <c r="K132" i="1" l="1"/>
  <c r="J132" i="1"/>
  <c r="K2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2" i="1"/>
  <c r="I2" i="1" s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3" i="1"/>
  <c r="C154" i="1"/>
  <c r="K147" i="1" l="1"/>
  <c r="J147" i="1"/>
  <c r="I147" i="1"/>
  <c r="K135" i="1"/>
  <c r="J135" i="1"/>
  <c r="I135" i="1"/>
  <c r="K122" i="1"/>
  <c r="I122" i="1"/>
  <c r="J122" i="1"/>
  <c r="K110" i="1"/>
  <c r="J110" i="1"/>
  <c r="I110" i="1"/>
  <c r="K94" i="1"/>
  <c r="J94" i="1"/>
  <c r="I94" i="1"/>
  <c r="K70" i="1"/>
  <c r="J70" i="1"/>
  <c r="I70" i="1"/>
  <c r="I150" i="1"/>
  <c r="K150" i="1"/>
  <c r="J150" i="1"/>
  <c r="J146" i="1"/>
  <c r="I146" i="1"/>
  <c r="K146" i="1"/>
  <c r="K142" i="1"/>
  <c r="I142" i="1"/>
  <c r="J142" i="1"/>
  <c r="K138" i="1"/>
  <c r="I138" i="1"/>
  <c r="J138" i="1"/>
  <c r="I134" i="1"/>
  <c r="K134" i="1"/>
  <c r="J134" i="1"/>
  <c r="K129" i="1"/>
  <c r="J129" i="1"/>
  <c r="I129" i="1"/>
  <c r="J125" i="1"/>
  <c r="I125" i="1"/>
  <c r="K125" i="1"/>
  <c r="K121" i="1"/>
  <c r="I121" i="1"/>
  <c r="J121" i="1"/>
  <c r="I117" i="1"/>
  <c r="K117" i="1"/>
  <c r="J117" i="1"/>
  <c r="K113" i="1"/>
  <c r="J113" i="1"/>
  <c r="I113" i="1"/>
  <c r="J109" i="1"/>
  <c r="I109" i="1"/>
  <c r="K109" i="1"/>
  <c r="K105" i="1"/>
  <c r="I105" i="1"/>
  <c r="J105" i="1"/>
  <c r="I101" i="1"/>
  <c r="K101" i="1"/>
  <c r="J101" i="1"/>
  <c r="K97" i="1"/>
  <c r="J97" i="1"/>
  <c r="I97" i="1"/>
  <c r="J93" i="1"/>
  <c r="I93" i="1"/>
  <c r="K93" i="1"/>
  <c r="K89" i="1"/>
  <c r="I89" i="1"/>
  <c r="J89" i="1"/>
  <c r="I85" i="1"/>
  <c r="K85" i="1"/>
  <c r="J85" i="1"/>
  <c r="K81" i="1"/>
  <c r="J81" i="1"/>
  <c r="I81" i="1"/>
  <c r="J77" i="1"/>
  <c r="I77" i="1"/>
  <c r="K77" i="1"/>
  <c r="K73" i="1"/>
  <c r="I73" i="1"/>
  <c r="J73" i="1"/>
  <c r="I69" i="1"/>
  <c r="K69" i="1"/>
  <c r="J69" i="1"/>
  <c r="K65" i="1"/>
  <c r="J65" i="1"/>
  <c r="I65" i="1"/>
  <c r="J61" i="1"/>
  <c r="I61" i="1"/>
  <c r="K61" i="1"/>
  <c r="K57" i="1"/>
  <c r="I57" i="1"/>
  <c r="J57" i="1"/>
  <c r="I53" i="1"/>
  <c r="K53" i="1"/>
  <c r="J53" i="1"/>
  <c r="K49" i="1"/>
  <c r="J49" i="1"/>
  <c r="I49" i="1"/>
  <c r="J45" i="1"/>
  <c r="I45" i="1"/>
  <c r="K45" i="1"/>
  <c r="K41" i="1"/>
  <c r="I41" i="1"/>
  <c r="J41" i="1"/>
  <c r="I37" i="1"/>
  <c r="K37" i="1"/>
  <c r="J37" i="1"/>
  <c r="K33" i="1"/>
  <c r="J33" i="1"/>
  <c r="I33" i="1"/>
  <c r="J29" i="1"/>
  <c r="K29" i="1"/>
  <c r="I29" i="1"/>
  <c r="K25" i="1"/>
  <c r="I25" i="1"/>
  <c r="J25" i="1"/>
  <c r="I21" i="1"/>
  <c r="K21" i="1"/>
  <c r="J21" i="1"/>
  <c r="K17" i="1"/>
  <c r="J17" i="1"/>
  <c r="I17" i="1"/>
  <c r="J13" i="1"/>
  <c r="K13" i="1"/>
  <c r="I13" i="1"/>
  <c r="K9" i="1"/>
  <c r="I9" i="1"/>
  <c r="J9" i="1"/>
  <c r="K5" i="1"/>
  <c r="I5" i="1"/>
  <c r="J5" i="1"/>
  <c r="K143" i="1"/>
  <c r="I143" i="1"/>
  <c r="J143" i="1"/>
  <c r="K130" i="1"/>
  <c r="J130" i="1"/>
  <c r="I130" i="1"/>
  <c r="K118" i="1"/>
  <c r="J118" i="1"/>
  <c r="I118" i="1"/>
  <c r="K106" i="1"/>
  <c r="I106" i="1"/>
  <c r="J106" i="1"/>
  <c r="K98" i="1"/>
  <c r="J98" i="1"/>
  <c r="I98" i="1"/>
  <c r="K82" i="1"/>
  <c r="J82" i="1"/>
  <c r="I82" i="1"/>
  <c r="K78" i="1"/>
  <c r="J78" i="1"/>
  <c r="I78" i="1"/>
  <c r="K66" i="1"/>
  <c r="J66" i="1"/>
  <c r="I66" i="1"/>
  <c r="K58" i="1"/>
  <c r="I58" i="1"/>
  <c r="J58" i="1"/>
  <c r="K50" i="1"/>
  <c r="J50" i="1"/>
  <c r="I50" i="1"/>
  <c r="K42" i="1"/>
  <c r="I42" i="1"/>
  <c r="J42" i="1"/>
  <c r="K34" i="1"/>
  <c r="J34" i="1"/>
  <c r="I34" i="1"/>
  <c r="K26" i="1"/>
  <c r="I26" i="1"/>
  <c r="J26" i="1"/>
  <c r="K18" i="1"/>
  <c r="J18" i="1"/>
  <c r="I18" i="1"/>
  <c r="K14" i="1"/>
  <c r="I14" i="1"/>
  <c r="J14" i="1"/>
  <c r="K10" i="1"/>
  <c r="I10" i="1"/>
  <c r="J10" i="1"/>
  <c r="K6" i="1"/>
  <c r="J6" i="1"/>
  <c r="I6" i="1"/>
  <c r="K149" i="1"/>
  <c r="J149" i="1"/>
  <c r="I149" i="1"/>
  <c r="K145" i="1"/>
  <c r="J145" i="1"/>
  <c r="I145" i="1"/>
  <c r="J141" i="1"/>
  <c r="K141" i="1"/>
  <c r="I141" i="1"/>
  <c r="K137" i="1"/>
  <c r="I137" i="1"/>
  <c r="J137" i="1"/>
  <c r="I133" i="1"/>
  <c r="K133" i="1"/>
  <c r="J133" i="1"/>
  <c r="I128" i="1"/>
  <c r="K128" i="1"/>
  <c r="J128" i="1"/>
  <c r="J124" i="1"/>
  <c r="I124" i="1"/>
  <c r="K124" i="1"/>
  <c r="I120" i="1"/>
  <c r="J120" i="1"/>
  <c r="K120" i="1"/>
  <c r="I116" i="1"/>
  <c r="K116" i="1"/>
  <c r="J116" i="1"/>
  <c r="I112" i="1"/>
  <c r="K112" i="1"/>
  <c r="J112" i="1"/>
  <c r="J108" i="1"/>
  <c r="I108" i="1"/>
  <c r="K108" i="1"/>
  <c r="I104" i="1"/>
  <c r="J104" i="1"/>
  <c r="K104" i="1"/>
  <c r="I100" i="1"/>
  <c r="K100" i="1"/>
  <c r="J100" i="1"/>
  <c r="I96" i="1"/>
  <c r="K96" i="1"/>
  <c r="J96" i="1"/>
  <c r="J92" i="1"/>
  <c r="I92" i="1"/>
  <c r="K92" i="1"/>
  <c r="I88" i="1"/>
  <c r="J88" i="1"/>
  <c r="K88" i="1"/>
  <c r="I84" i="1"/>
  <c r="K84" i="1"/>
  <c r="J84" i="1"/>
  <c r="I80" i="1"/>
  <c r="J80" i="1"/>
  <c r="K80" i="1"/>
  <c r="J76" i="1"/>
  <c r="I76" i="1"/>
  <c r="K76" i="1"/>
  <c r="I72" i="1"/>
  <c r="J72" i="1"/>
  <c r="K72" i="1"/>
  <c r="I68" i="1"/>
  <c r="K68" i="1"/>
  <c r="J68" i="1"/>
  <c r="I64" i="1"/>
  <c r="K64" i="1"/>
  <c r="J64" i="1"/>
  <c r="J60" i="1"/>
  <c r="I60" i="1"/>
  <c r="K60" i="1"/>
  <c r="I56" i="1"/>
  <c r="J56" i="1"/>
  <c r="K56" i="1"/>
  <c r="I52" i="1"/>
  <c r="K52" i="1"/>
  <c r="J52" i="1"/>
  <c r="I48" i="1"/>
  <c r="K48" i="1"/>
  <c r="J48" i="1"/>
  <c r="J44" i="1"/>
  <c r="I44" i="1"/>
  <c r="K44" i="1"/>
  <c r="I40" i="1"/>
  <c r="J40" i="1"/>
  <c r="K40" i="1"/>
  <c r="I36" i="1"/>
  <c r="K36" i="1"/>
  <c r="J36" i="1"/>
  <c r="I32" i="1"/>
  <c r="J32" i="1"/>
  <c r="K32" i="1"/>
  <c r="J28" i="1"/>
  <c r="K28" i="1"/>
  <c r="I28" i="1"/>
  <c r="J24" i="1"/>
  <c r="K24" i="1"/>
  <c r="I24" i="1"/>
  <c r="I20" i="1"/>
  <c r="K20" i="1"/>
  <c r="J20" i="1"/>
  <c r="I16" i="1"/>
  <c r="K16" i="1"/>
  <c r="J16" i="1"/>
  <c r="J12" i="1"/>
  <c r="K12" i="1"/>
  <c r="I12" i="1"/>
  <c r="J8" i="1"/>
  <c r="K8" i="1"/>
  <c r="I8" i="1"/>
  <c r="K4" i="1"/>
  <c r="I4" i="1"/>
  <c r="J4" i="1"/>
  <c r="J2" i="1"/>
  <c r="K151" i="1"/>
  <c r="J151" i="1"/>
  <c r="I151" i="1"/>
  <c r="K139" i="1"/>
  <c r="I139" i="1"/>
  <c r="J139" i="1"/>
  <c r="K126" i="1"/>
  <c r="J126" i="1"/>
  <c r="I126" i="1"/>
  <c r="K114" i="1"/>
  <c r="J114" i="1"/>
  <c r="I114" i="1"/>
  <c r="K102" i="1"/>
  <c r="J102" i="1"/>
  <c r="I102" i="1"/>
  <c r="K90" i="1"/>
  <c r="I90" i="1"/>
  <c r="J90" i="1"/>
  <c r="K86" i="1"/>
  <c r="J86" i="1"/>
  <c r="I86" i="1"/>
  <c r="K74" i="1"/>
  <c r="I74" i="1"/>
  <c r="J74" i="1"/>
  <c r="K62" i="1"/>
  <c r="J62" i="1"/>
  <c r="I62" i="1"/>
  <c r="K54" i="1"/>
  <c r="J54" i="1"/>
  <c r="I54" i="1"/>
  <c r="K46" i="1"/>
  <c r="J46" i="1"/>
  <c r="I46" i="1"/>
  <c r="K38" i="1"/>
  <c r="J38" i="1"/>
  <c r="I38" i="1"/>
  <c r="K30" i="1"/>
  <c r="I30" i="1"/>
  <c r="J30" i="1"/>
  <c r="K22" i="1"/>
  <c r="J22" i="1"/>
  <c r="I22" i="1"/>
  <c r="J3" i="1"/>
  <c r="I3" i="1"/>
  <c r="K3" i="1"/>
  <c r="J152" i="1"/>
  <c r="I152" i="1"/>
  <c r="K152" i="1"/>
  <c r="J148" i="1"/>
  <c r="K148" i="1"/>
  <c r="I148" i="1"/>
  <c r="J144" i="1"/>
  <c r="K144" i="1"/>
  <c r="I144" i="1"/>
  <c r="J140" i="1"/>
  <c r="K140" i="1"/>
  <c r="I140" i="1"/>
  <c r="J136" i="1"/>
  <c r="I136" i="1"/>
  <c r="K136" i="1"/>
  <c r="J131" i="1"/>
  <c r="K131" i="1"/>
  <c r="I131" i="1"/>
  <c r="J127" i="1"/>
  <c r="K127" i="1"/>
  <c r="I127" i="1"/>
  <c r="J123" i="1"/>
  <c r="K123" i="1"/>
  <c r="I123" i="1"/>
  <c r="J119" i="1"/>
  <c r="K119" i="1"/>
  <c r="I119" i="1"/>
  <c r="J115" i="1"/>
  <c r="K115" i="1"/>
  <c r="I115" i="1"/>
  <c r="J111" i="1"/>
  <c r="K111" i="1"/>
  <c r="I111" i="1"/>
  <c r="J107" i="1"/>
  <c r="K107" i="1"/>
  <c r="I107" i="1"/>
  <c r="J103" i="1"/>
  <c r="K103" i="1"/>
  <c r="I103" i="1"/>
  <c r="J99" i="1"/>
  <c r="K99" i="1"/>
  <c r="I99" i="1"/>
  <c r="J95" i="1"/>
  <c r="K95" i="1"/>
  <c r="I95" i="1"/>
  <c r="J91" i="1"/>
  <c r="K91" i="1"/>
  <c r="I91" i="1"/>
  <c r="J87" i="1"/>
  <c r="K87" i="1"/>
  <c r="I87" i="1"/>
  <c r="J83" i="1"/>
  <c r="K83" i="1"/>
  <c r="I83" i="1"/>
  <c r="J79" i="1"/>
  <c r="K79" i="1"/>
  <c r="I79" i="1"/>
  <c r="J75" i="1"/>
  <c r="K75" i="1"/>
  <c r="I75" i="1"/>
  <c r="J71" i="1"/>
  <c r="K71" i="1"/>
  <c r="I71" i="1"/>
  <c r="J67" i="1"/>
  <c r="K67" i="1"/>
  <c r="I67" i="1"/>
  <c r="J63" i="1"/>
  <c r="K63" i="1"/>
  <c r="I63" i="1"/>
  <c r="J59" i="1"/>
  <c r="K59" i="1"/>
  <c r="I59" i="1"/>
  <c r="J55" i="1"/>
  <c r="K55" i="1"/>
  <c r="I55" i="1"/>
  <c r="J51" i="1"/>
  <c r="K51" i="1"/>
  <c r="I51" i="1"/>
  <c r="J47" i="1"/>
  <c r="K47" i="1"/>
  <c r="I47" i="1"/>
  <c r="J43" i="1"/>
  <c r="K43" i="1"/>
  <c r="I43" i="1"/>
  <c r="J39" i="1"/>
  <c r="K39" i="1"/>
  <c r="I39" i="1"/>
  <c r="J35" i="1"/>
  <c r="I35" i="1"/>
  <c r="K35" i="1"/>
  <c r="J31" i="1"/>
  <c r="I31" i="1"/>
  <c r="K31" i="1"/>
  <c r="J27" i="1"/>
  <c r="I27" i="1"/>
  <c r="K27" i="1"/>
  <c r="J23" i="1"/>
  <c r="I23" i="1"/>
  <c r="K23" i="1"/>
  <c r="J19" i="1"/>
  <c r="I19" i="1"/>
  <c r="K19" i="1"/>
  <c r="J15" i="1"/>
  <c r="I15" i="1"/>
  <c r="K15" i="1"/>
  <c r="J11" i="1"/>
  <c r="I11" i="1"/>
  <c r="K11" i="1"/>
  <c r="J7" i="1"/>
  <c r="I7" i="1"/>
  <c r="K7" i="1"/>
  <c r="D154" i="1"/>
  <c r="K154" i="1" l="1"/>
  <c r="I154" i="1"/>
  <c r="J154" i="1"/>
  <c r="L155" i="1" l="1"/>
  <c r="M155" i="1"/>
  <c r="M156" i="1" s="1"/>
  <c r="N5" i="1" l="1"/>
  <c r="O5" i="1" s="1"/>
  <c r="N9" i="1"/>
  <c r="O9" i="1" s="1"/>
  <c r="N13" i="1"/>
  <c r="O13" i="1" s="1"/>
  <c r="N17" i="1"/>
  <c r="O17" i="1" s="1"/>
  <c r="N21" i="1"/>
  <c r="O21" i="1" s="1"/>
  <c r="N25" i="1"/>
  <c r="O25" i="1" s="1"/>
  <c r="N29" i="1"/>
  <c r="O29" i="1" s="1"/>
  <c r="N33" i="1"/>
  <c r="O33" i="1" s="1"/>
  <c r="N37" i="1"/>
  <c r="O37" i="1" s="1"/>
  <c r="N41" i="1"/>
  <c r="O41" i="1" s="1"/>
  <c r="N45" i="1"/>
  <c r="O45" i="1" s="1"/>
  <c r="N49" i="1"/>
  <c r="O49" i="1" s="1"/>
  <c r="N53" i="1"/>
  <c r="O53" i="1" s="1"/>
  <c r="N57" i="1"/>
  <c r="O57" i="1" s="1"/>
  <c r="N61" i="1"/>
  <c r="O61" i="1" s="1"/>
  <c r="N65" i="1"/>
  <c r="O65" i="1" s="1"/>
  <c r="N69" i="1"/>
  <c r="O69" i="1" s="1"/>
  <c r="N73" i="1"/>
  <c r="O73" i="1" s="1"/>
  <c r="N77" i="1"/>
  <c r="O77" i="1" s="1"/>
  <c r="N81" i="1"/>
  <c r="O81" i="1" s="1"/>
  <c r="N85" i="1"/>
  <c r="O85" i="1" s="1"/>
  <c r="N89" i="1"/>
  <c r="O89" i="1" s="1"/>
  <c r="N93" i="1"/>
  <c r="O93" i="1" s="1"/>
  <c r="N97" i="1"/>
  <c r="O97" i="1" s="1"/>
  <c r="N101" i="1"/>
  <c r="O101" i="1" s="1"/>
  <c r="N105" i="1"/>
  <c r="O105" i="1" s="1"/>
  <c r="N109" i="1"/>
  <c r="O109" i="1" s="1"/>
  <c r="N113" i="1"/>
  <c r="O113" i="1" s="1"/>
  <c r="N117" i="1"/>
  <c r="O117" i="1" s="1"/>
  <c r="N121" i="1"/>
  <c r="O121" i="1" s="1"/>
  <c r="N125" i="1"/>
  <c r="O125" i="1" s="1"/>
  <c r="N129" i="1"/>
  <c r="O129" i="1" s="1"/>
  <c r="N133" i="1"/>
  <c r="O133" i="1" s="1"/>
  <c r="N137" i="1"/>
  <c r="O137" i="1" s="1"/>
  <c r="N141" i="1"/>
  <c r="O141" i="1" s="1"/>
  <c r="N145" i="1"/>
  <c r="O145" i="1" s="1"/>
  <c r="N149" i="1"/>
  <c r="O149" i="1" s="1"/>
  <c r="N2" i="1"/>
  <c r="O2" i="1" s="1"/>
  <c r="N6" i="1"/>
  <c r="O6" i="1" s="1"/>
  <c r="N7" i="1"/>
  <c r="O7" i="1" s="1"/>
  <c r="N12" i="1"/>
  <c r="O12" i="1" s="1"/>
  <c r="N18" i="1"/>
  <c r="O18" i="1" s="1"/>
  <c r="N23" i="1"/>
  <c r="O23" i="1" s="1"/>
  <c r="N28" i="1"/>
  <c r="O28" i="1" s="1"/>
  <c r="N34" i="1"/>
  <c r="O34" i="1" s="1"/>
  <c r="N39" i="1"/>
  <c r="O39" i="1" s="1"/>
  <c r="N44" i="1"/>
  <c r="O44" i="1" s="1"/>
  <c r="N50" i="1"/>
  <c r="O50" i="1" s="1"/>
  <c r="N55" i="1"/>
  <c r="O55" i="1" s="1"/>
  <c r="N60" i="1"/>
  <c r="O60" i="1" s="1"/>
  <c r="N66" i="1"/>
  <c r="O66" i="1" s="1"/>
  <c r="N71" i="1"/>
  <c r="O71" i="1" s="1"/>
  <c r="N76" i="1"/>
  <c r="O76" i="1" s="1"/>
  <c r="N82" i="1"/>
  <c r="O82" i="1" s="1"/>
  <c r="N87" i="1"/>
  <c r="O87" i="1" s="1"/>
  <c r="N92" i="1"/>
  <c r="O92" i="1" s="1"/>
  <c r="N98" i="1"/>
  <c r="O98" i="1" s="1"/>
  <c r="N103" i="1"/>
  <c r="O103" i="1" s="1"/>
  <c r="N108" i="1"/>
  <c r="O108" i="1" s="1"/>
  <c r="N114" i="1"/>
  <c r="O114" i="1" s="1"/>
  <c r="N119" i="1"/>
  <c r="O119" i="1" s="1"/>
  <c r="N124" i="1"/>
  <c r="O124" i="1" s="1"/>
  <c r="N130" i="1"/>
  <c r="O130" i="1" s="1"/>
  <c r="N135" i="1"/>
  <c r="O135" i="1" s="1"/>
  <c r="N151" i="1"/>
  <c r="O151" i="1" s="1"/>
  <c r="N8" i="1"/>
  <c r="O8" i="1" s="1"/>
  <c r="N14" i="1"/>
  <c r="O14" i="1" s="1"/>
  <c r="N19" i="1"/>
  <c r="O19" i="1" s="1"/>
  <c r="N24" i="1"/>
  <c r="O24" i="1" s="1"/>
  <c r="N30" i="1"/>
  <c r="O30" i="1" s="1"/>
  <c r="N35" i="1"/>
  <c r="O35" i="1" s="1"/>
  <c r="N40" i="1"/>
  <c r="O40" i="1" s="1"/>
  <c r="N46" i="1"/>
  <c r="O46" i="1" s="1"/>
  <c r="N51" i="1"/>
  <c r="O51" i="1" s="1"/>
  <c r="N62" i="1"/>
  <c r="O62" i="1" s="1"/>
  <c r="N67" i="1"/>
  <c r="O67" i="1" s="1"/>
  <c r="N72" i="1"/>
  <c r="O72" i="1" s="1"/>
  <c r="N78" i="1"/>
  <c r="O78" i="1" s="1"/>
  <c r="N83" i="1"/>
  <c r="O83" i="1" s="1"/>
  <c r="N88" i="1"/>
  <c r="O88" i="1" s="1"/>
  <c r="N94" i="1"/>
  <c r="O94" i="1" s="1"/>
  <c r="N99" i="1"/>
  <c r="O99" i="1" s="1"/>
  <c r="N104" i="1"/>
  <c r="O104" i="1" s="1"/>
  <c r="N110" i="1"/>
  <c r="O110" i="1" s="1"/>
  <c r="N115" i="1"/>
  <c r="O115" i="1" s="1"/>
  <c r="N120" i="1"/>
  <c r="O120" i="1" s="1"/>
  <c r="N126" i="1"/>
  <c r="O126" i="1" s="1"/>
  <c r="N131" i="1"/>
  <c r="O131" i="1" s="1"/>
  <c r="N136" i="1"/>
  <c r="O136" i="1" s="1"/>
  <c r="N142" i="1"/>
  <c r="O142" i="1" s="1"/>
  <c r="N3" i="1"/>
  <c r="O3" i="1" s="1"/>
  <c r="N10" i="1"/>
  <c r="O10" i="1" s="1"/>
  <c r="N15" i="1"/>
  <c r="O15" i="1" s="1"/>
  <c r="N20" i="1"/>
  <c r="O20" i="1" s="1"/>
  <c r="N26" i="1"/>
  <c r="O26" i="1" s="1"/>
  <c r="N31" i="1"/>
  <c r="O31" i="1" s="1"/>
  <c r="N36" i="1"/>
  <c r="O36" i="1" s="1"/>
  <c r="N42" i="1"/>
  <c r="O42" i="1" s="1"/>
  <c r="N47" i="1"/>
  <c r="O47" i="1" s="1"/>
  <c r="N52" i="1"/>
  <c r="O52" i="1" s="1"/>
  <c r="N58" i="1"/>
  <c r="O58" i="1" s="1"/>
  <c r="N63" i="1"/>
  <c r="O63" i="1" s="1"/>
  <c r="N68" i="1"/>
  <c r="O68" i="1" s="1"/>
  <c r="N74" i="1"/>
  <c r="O74" i="1" s="1"/>
  <c r="N79" i="1"/>
  <c r="O79" i="1" s="1"/>
  <c r="N84" i="1"/>
  <c r="O84" i="1" s="1"/>
  <c r="N90" i="1"/>
  <c r="O90" i="1" s="1"/>
  <c r="N95" i="1"/>
  <c r="O95" i="1" s="1"/>
  <c r="N100" i="1"/>
  <c r="O100" i="1" s="1"/>
  <c r="N106" i="1"/>
  <c r="O106" i="1" s="1"/>
  <c r="N111" i="1"/>
  <c r="O111" i="1" s="1"/>
  <c r="N116" i="1"/>
  <c r="O116" i="1" s="1"/>
  <c r="N122" i="1"/>
  <c r="O122" i="1" s="1"/>
  <c r="N127" i="1"/>
  <c r="O127" i="1" s="1"/>
  <c r="N132" i="1"/>
  <c r="O132" i="1" s="1"/>
  <c r="N138" i="1"/>
  <c r="O138" i="1" s="1"/>
  <c r="N143" i="1"/>
  <c r="O143" i="1" s="1"/>
  <c r="N148" i="1"/>
  <c r="O148" i="1" s="1"/>
  <c r="N86" i="1"/>
  <c r="O86" i="1" s="1"/>
  <c r="N102" i="1"/>
  <c r="O102" i="1" s="1"/>
  <c r="N112" i="1"/>
  <c r="O112" i="1" s="1"/>
  <c r="N123" i="1"/>
  <c r="O123" i="1" s="1"/>
  <c r="N134" i="1"/>
  <c r="O134" i="1" s="1"/>
  <c r="N144" i="1"/>
  <c r="O144" i="1" s="1"/>
  <c r="N140" i="1"/>
  <c r="O140" i="1" s="1"/>
  <c r="N147" i="1"/>
  <c r="O147" i="1" s="1"/>
  <c r="N4" i="1"/>
  <c r="O4" i="1" s="1"/>
  <c r="N11" i="1"/>
  <c r="O11" i="1" s="1"/>
  <c r="N16" i="1"/>
  <c r="O16" i="1" s="1"/>
  <c r="N22" i="1"/>
  <c r="O22" i="1" s="1"/>
  <c r="N27" i="1"/>
  <c r="O27" i="1" s="1"/>
  <c r="N32" i="1"/>
  <c r="O32" i="1" s="1"/>
  <c r="N38" i="1"/>
  <c r="O38" i="1" s="1"/>
  <c r="N43" i="1"/>
  <c r="O43" i="1" s="1"/>
  <c r="N48" i="1"/>
  <c r="O48" i="1" s="1"/>
  <c r="N54" i="1"/>
  <c r="O54" i="1" s="1"/>
  <c r="N59" i="1"/>
  <c r="O59" i="1" s="1"/>
  <c r="N64" i="1"/>
  <c r="O64" i="1" s="1"/>
  <c r="N70" i="1"/>
  <c r="O70" i="1" s="1"/>
  <c r="N75" i="1"/>
  <c r="O75" i="1" s="1"/>
  <c r="N80" i="1"/>
  <c r="O80" i="1" s="1"/>
  <c r="N91" i="1"/>
  <c r="O91" i="1" s="1"/>
  <c r="N96" i="1"/>
  <c r="O96" i="1" s="1"/>
  <c r="N107" i="1"/>
  <c r="O107" i="1" s="1"/>
  <c r="N118" i="1"/>
  <c r="O118" i="1" s="1"/>
  <c r="N128" i="1"/>
  <c r="O128" i="1" s="1"/>
  <c r="N139" i="1"/>
  <c r="O139" i="1" s="1"/>
  <c r="N150" i="1"/>
  <c r="O150" i="1" s="1"/>
  <c r="N146" i="1"/>
  <c r="O146" i="1" s="1"/>
  <c r="N152" i="1"/>
  <c r="O152" i="1" s="1"/>
  <c r="L156" i="1"/>
  <c r="N56" i="1"/>
  <c r="O56" i="1" s="1"/>
  <c r="O154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Lucia Pifferi</author>
  </authors>
  <commentList>
    <comment ref="A1" authorId="0" shapeId="0" xr:uid="{73C364B4-9FAC-6548-8E4A-1DE0BC2838A2}">
      <text>
        <r>
          <rPr>
            <b/>
            <sz val="10"/>
            <color rgb="FF000000"/>
            <rFont val="Tahoma"/>
            <family val="2"/>
          </rPr>
          <t>Lucia Pifferi: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Raggruppando:
</t>
        </r>
        <r>
          <rPr>
            <sz val="10"/>
            <color rgb="FF000000"/>
            <rFont val="Tahoma"/>
            <family val="2"/>
          </rPr>
          <t xml:space="preserve">Buna (52 occorrenze),
</t>
        </r>
        <r>
          <rPr>
            <sz val="10"/>
            <color rgb="FF000000"/>
            <rFont val="Tahoma"/>
            <family val="2"/>
          </rPr>
          <t xml:space="preserve">Lager (34 occorrenze),
</t>
        </r>
        <r>
          <rPr>
            <sz val="10"/>
            <color rgb="FF000000"/>
            <rFont val="Tahoma"/>
            <family val="2"/>
          </rPr>
          <t xml:space="preserve">Ka-be (46 occorrenze),
</t>
        </r>
        <r>
          <rPr>
            <sz val="10"/>
            <color rgb="FF000000"/>
            <rFont val="Tahoma"/>
            <family val="2"/>
          </rPr>
          <t xml:space="preserve">Torre del Carburo (1),
</t>
        </r>
        <r>
          <rPr>
            <sz val="10"/>
            <color rgb="FF000000"/>
            <rFont val="Tahoma"/>
            <family val="2"/>
          </rPr>
          <t xml:space="preserve">Piazz dell'Appello (8),
</t>
        </r>
        <r>
          <rPr>
            <sz val="10"/>
            <color rgb="FF000000"/>
            <rFont val="Tahoma"/>
            <family val="2"/>
          </rPr>
          <t xml:space="preserve">Reparto dissenteria (1),
</t>
        </r>
        <r>
          <rPr>
            <sz val="10"/>
            <color rgb="FF000000"/>
            <rFont val="Tahoma"/>
            <family val="2"/>
          </rPr>
          <t xml:space="preserve">Reparto Stirolo (1),
</t>
        </r>
        <r>
          <rPr>
            <sz val="10"/>
            <color rgb="FF000000"/>
            <rFont val="Tahoma"/>
            <family val="2"/>
          </rPr>
          <t xml:space="preserve">Reparto Essiccazione (1),
</t>
        </r>
        <r>
          <rPr>
            <sz val="10"/>
            <color rgb="FF000000"/>
            <rFont val="Tahoma"/>
            <family val="2"/>
          </rPr>
          <t xml:space="preserve">Reparto polimerizzazione (1)
</t>
        </r>
      </text>
    </comment>
    <comment ref="A11" authorId="0" shapeId="0" xr:uid="{CF98AE6C-1307-B842-8237-4D8B02EC0E45}">
      <text>
        <r>
          <rPr>
            <b/>
            <sz val="10"/>
            <color rgb="FF000000"/>
            <rFont val="Tahoma"/>
            <family val="2"/>
          </rPr>
          <t>Lucia Pifferi: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Raggruppando:
</t>
        </r>
        <r>
          <rPr>
            <sz val="10"/>
            <color rgb="FF000000"/>
            <rFont val="Tahoma"/>
            <family val="2"/>
          </rPr>
          <t xml:space="preserve">Buna (52 occorrenze),
</t>
        </r>
        <r>
          <rPr>
            <sz val="10"/>
            <color rgb="FF000000"/>
            <rFont val="Tahoma"/>
            <family val="2"/>
          </rPr>
          <t xml:space="preserve">Lager (34 occorrenze),
</t>
        </r>
        <r>
          <rPr>
            <sz val="10"/>
            <color rgb="FF000000"/>
            <rFont val="Tahoma"/>
            <family val="2"/>
          </rPr>
          <t xml:space="preserve">Ka-be (46 occorrenze),
</t>
        </r>
        <r>
          <rPr>
            <sz val="10"/>
            <color rgb="FF000000"/>
            <rFont val="Tahoma"/>
            <family val="2"/>
          </rPr>
          <t xml:space="preserve">Torre del Carburo (1),
</t>
        </r>
        <r>
          <rPr>
            <sz val="10"/>
            <color rgb="FF000000"/>
            <rFont val="Tahoma"/>
            <family val="2"/>
          </rPr>
          <t xml:space="preserve">Piazz dell'Appello (8),
</t>
        </r>
        <r>
          <rPr>
            <sz val="10"/>
            <color rgb="FF000000"/>
            <rFont val="Tahoma"/>
            <family val="2"/>
          </rPr>
          <t xml:space="preserve">Reparto dissenteria (1),
</t>
        </r>
        <r>
          <rPr>
            <sz val="10"/>
            <color rgb="FF000000"/>
            <rFont val="Tahoma"/>
            <family val="2"/>
          </rPr>
          <t xml:space="preserve">Reparto Stirolo (1),
</t>
        </r>
        <r>
          <rPr>
            <sz val="10"/>
            <color rgb="FF000000"/>
            <rFont val="Tahoma"/>
            <family val="2"/>
          </rPr>
          <t xml:space="preserve">Reparto Essiccazione (1),
</t>
        </r>
        <r>
          <rPr>
            <sz val="10"/>
            <color rgb="FF000000"/>
            <rFont val="Tahoma"/>
            <family val="2"/>
          </rPr>
          <t xml:space="preserve">Reparto polimerizzazione (1)
</t>
        </r>
      </text>
    </comment>
    <comment ref="B22" authorId="0" shapeId="0" xr:uid="{4372D9E5-22E3-3D46-B08A-8F5838EAED39}">
      <text>
        <r>
          <rPr>
            <b/>
            <sz val="10"/>
            <color rgb="FF000000"/>
            <rFont val="Tahoma"/>
            <family val="2"/>
          </rPr>
          <t>Lucia Pifferi: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Ho raggruppato le occorrenze di:
</t>
        </r>
        <r>
          <rPr>
            <sz val="10"/>
            <color rgb="FF000000"/>
            <rFont val="Tahoma"/>
            <family val="2"/>
          </rPr>
          <t xml:space="preserve">Birkenau,
</t>
        </r>
        <r>
          <rPr>
            <sz val="10"/>
            <color rgb="FF000000"/>
            <rFont val="Tahoma"/>
            <family val="2"/>
          </rPr>
          <t>Lager (Birkenau)</t>
        </r>
      </text>
    </comment>
    <comment ref="B24" authorId="0" shapeId="0" xr:uid="{35B96505-704F-7F4C-BC37-0903C57CBF8D}">
      <text>
        <r>
          <rPr>
            <b/>
            <sz val="10"/>
            <color rgb="FF000000"/>
            <rFont val="Tahoma"/>
            <family val="2"/>
          </rPr>
          <t>Lucia Pifferi: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Ho raggruppato le occorrenze di:
</t>
        </r>
        <r>
          <rPr>
            <sz val="10"/>
            <color rgb="FF000000"/>
            <rFont val="Tahoma"/>
            <family val="2"/>
          </rPr>
          <t xml:space="preserve">Bogucice,
</t>
        </r>
        <r>
          <rPr>
            <sz val="10"/>
            <color rgb="FF000000"/>
            <rFont val="Tahoma"/>
            <family val="2"/>
          </rPr>
          <t>Campo sosta di Katowice (in un sobborgo della città)</t>
        </r>
      </text>
    </comment>
    <comment ref="B34" authorId="0" shapeId="0" xr:uid="{BD93BB70-76E3-5143-AEBF-28CD9E230CD7}">
      <text>
        <r>
          <rPr>
            <b/>
            <sz val="10"/>
            <color rgb="FF000000"/>
            <rFont val="Tahoma"/>
            <family val="2"/>
          </rPr>
          <t>Lucia Pifferi: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Ho raggruppato le occorrenze di:
</t>
        </r>
        <r>
          <rPr>
            <sz val="10"/>
            <color rgb="FF000000"/>
            <rFont val="Tahoma"/>
            <family val="2"/>
          </rPr>
          <t xml:space="preserve">Buna-Monowitz,
</t>
        </r>
        <r>
          <rPr>
            <sz val="10"/>
            <color rgb="FF000000"/>
            <rFont val="Tahoma"/>
            <family val="2"/>
          </rPr>
          <t xml:space="preserve">Lager (Buna-Monowitz),
</t>
        </r>
        <r>
          <rPr>
            <sz val="10"/>
            <color rgb="FF000000"/>
            <rFont val="Tahoma"/>
            <family val="2"/>
          </rPr>
          <t>Monowitz</t>
        </r>
      </text>
    </comment>
    <comment ref="B36" authorId="0" shapeId="0" xr:uid="{6A0404CD-11C3-9642-9934-56E22CDF1DB0}">
      <text>
        <r>
          <rPr>
            <b/>
            <sz val="10"/>
            <color rgb="FF000000"/>
            <rFont val="Tahoma"/>
            <family val="2"/>
          </rPr>
          <t>Lucia Pifferi: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ghetto di Venezia</t>
        </r>
      </text>
    </comment>
    <comment ref="B93" authorId="0" shapeId="0" xr:uid="{2CDDDE05-3986-E244-BEBB-D602AC607AA4}">
      <text>
        <r>
          <rPr>
            <b/>
            <sz val="10"/>
            <color rgb="FF000000"/>
            <rFont val="Tahoma"/>
            <family val="2"/>
          </rPr>
          <t>Lucia Pifferi: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Ho raggruppato le occorrenze di:
</t>
        </r>
        <r>
          <rPr>
            <sz val="10"/>
            <color rgb="FF000000"/>
            <rFont val="Tahoma"/>
            <family val="2"/>
          </rPr>
          <t xml:space="preserve">Odessa,
</t>
        </r>
        <r>
          <rPr>
            <sz val="10"/>
            <color rgb="FF000000"/>
            <rFont val="Tahoma"/>
            <family val="2"/>
          </rPr>
          <t>Odjiessa</t>
        </r>
      </text>
    </comment>
    <comment ref="B113" authorId="0" shapeId="0" xr:uid="{1EBCEC2B-457E-4D44-B849-8B9F1277C344}">
      <text>
        <r>
          <rPr>
            <b/>
            <sz val="10"/>
            <color rgb="FF000000"/>
            <rFont val="Tahoma"/>
            <family val="2"/>
          </rPr>
          <t>Lucia Pifferi: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Bielorussia</t>
        </r>
      </text>
    </comment>
    <comment ref="B127" authorId="0" shapeId="0" xr:uid="{FD13FFC4-0DC6-B446-8B7F-F6325488C2ED}">
      <text>
        <r>
          <rPr>
            <b/>
            <sz val="10"/>
            <color rgb="FF000000"/>
            <rFont val="Tahoma"/>
            <family val="2"/>
          </rPr>
          <t>Lucia Pifferi: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Ho raggruppato le occorrenze di:
</t>
        </r>
        <r>
          <rPr>
            <sz val="10"/>
            <color rgb="FF000000"/>
            <rFont val="Tahoma"/>
            <family val="2"/>
          </rPr>
          <t xml:space="preserve">Staryje Doroghi,
</t>
        </r>
        <r>
          <rPr>
            <sz val="10"/>
            <color rgb="FF000000"/>
            <rFont val="Tahoma"/>
            <family val="2"/>
          </rPr>
          <t xml:space="preserve">Casa Rossa,
</t>
        </r>
        <r>
          <rPr>
            <sz val="10"/>
            <color rgb="FF000000"/>
            <rFont val="Tahoma"/>
            <family val="2"/>
          </rPr>
          <t xml:space="preserve">Staryie Doroghi,
</t>
        </r>
        <r>
          <rPr>
            <sz val="10"/>
            <color rgb="FF000000"/>
            <rFont val="Tahoma"/>
            <family val="2"/>
          </rPr>
          <t xml:space="preserve">Salone Pendente
</t>
        </r>
      </text>
    </comment>
    <comment ref="B133" authorId="0" shapeId="0" xr:uid="{A61BDDDA-90D8-A746-A1A6-7649810FD19A}">
      <text>
        <r>
          <rPr>
            <b/>
            <sz val="10"/>
            <color rgb="FF000000"/>
            <rFont val="Tahoma"/>
            <family val="2"/>
          </rPr>
          <t>Lucia Pifferi: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Ho raggruppato le occorrenze di:
</t>
        </r>
        <r>
          <rPr>
            <sz val="10"/>
            <color rgb="FF000000"/>
            <rFont val="Tahoma"/>
            <family val="2"/>
          </rPr>
          <t>Torino, casa, casa lontana</t>
        </r>
      </text>
    </comment>
    <comment ref="O154" authorId="0" shapeId="0" xr:uid="{B2CDB564-9C18-A44D-89F6-93B8EBD09713}">
      <text>
        <r>
          <rPr>
            <b/>
            <sz val="10"/>
            <color rgb="FF000000"/>
            <rFont val="Tahoma"/>
            <family val="2"/>
          </rPr>
          <t>Lucia Pifferi: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Raggio di percezione</t>
        </r>
      </text>
    </comment>
  </commentList>
</comments>
</file>

<file path=xl/sharedStrings.xml><?xml version="1.0" encoding="utf-8"?>
<sst xmlns="http://schemas.openxmlformats.org/spreadsheetml/2006/main" count="224" uniqueCount="198">
  <si>
    <t>Luogo</t>
  </si>
  <si>
    <t>Occorrenze</t>
  </si>
  <si>
    <t>Staryje Doroghi</t>
  </si>
  <si>
    <t>San Vittore</t>
  </si>
  <si>
    <t>Unione Sovietica</t>
  </si>
  <si>
    <t>Russia Bianca</t>
  </si>
  <si>
    <t>Porta Portese</t>
  </si>
  <si>
    <t>Neu Berun</t>
  </si>
  <si>
    <t>Polonia</t>
  </si>
  <si>
    <t xml:space="preserve">Lager Centrale Auschwitz </t>
  </si>
  <si>
    <t>Auschwitz</t>
  </si>
  <si>
    <t>Alta Slesia</t>
  </si>
  <si>
    <t>Slesia</t>
  </si>
  <si>
    <t>Alba Iulia</t>
  </si>
  <si>
    <t>Sluzk</t>
  </si>
  <si>
    <t>Trastevere</t>
  </si>
  <si>
    <t>Turnu Severin</t>
  </si>
  <si>
    <t>Terra Promessa</t>
  </si>
  <si>
    <t>San Lorenzo</t>
  </si>
  <si>
    <t>Kara-kum</t>
  </si>
  <si>
    <t>Porta Lodovica</t>
  </si>
  <si>
    <t>Garmisch-Partenkirchen</t>
  </si>
  <si>
    <t>Russia</t>
  </si>
  <si>
    <t>Estremo Oriente</t>
  </si>
  <si>
    <t>Brasov</t>
  </si>
  <si>
    <t>Baku</t>
  </si>
  <si>
    <t xml:space="preserve">Iasi </t>
  </si>
  <si>
    <t>Berlino</t>
  </si>
  <si>
    <t>Alpi Transilvane</t>
  </si>
  <si>
    <t>Brennero</t>
  </si>
  <si>
    <t>Proskurov</t>
  </si>
  <si>
    <t>Leopoli</t>
  </si>
  <si>
    <t>Katowice</t>
  </si>
  <si>
    <t>Buna-Monowitz</t>
  </si>
  <si>
    <t>Bogucice</t>
  </si>
  <si>
    <t>Birkenau</t>
  </si>
  <si>
    <t>Italia</t>
  </si>
  <si>
    <t>Germania</t>
  </si>
  <si>
    <t>Cracovia</t>
  </si>
  <si>
    <t>Europa</t>
  </si>
  <si>
    <t>Odessa</t>
  </si>
  <si>
    <t>Torino</t>
  </si>
  <si>
    <t>Vienna</t>
  </si>
  <si>
    <t>Szczakowa</t>
  </si>
  <si>
    <t>Mosca</t>
  </si>
  <si>
    <t>Roma</t>
  </si>
  <si>
    <t>Curtici</t>
  </si>
  <si>
    <t>Austria</t>
  </si>
  <si>
    <t>Verona</t>
  </si>
  <si>
    <t>Romania</t>
  </si>
  <si>
    <t>Milano</t>
  </si>
  <si>
    <t>Gleiwitz</t>
  </si>
  <si>
    <t>Venezia</t>
  </si>
  <si>
    <t>Ungheria</t>
  </si>
  <si>
    <t>Paludi del Pripet</t>
  </si>
  <si>
    <t>Monaco</t>
  </si>
  <si>
    <t>Kazàtin</t>
  </si>
  <si>
    <t>Grecia</t>
  </si>
  <si>
    <t>Bessarabia</t>
  </si>
  <si>
    <t>Avesa</t>
  </si>
  <si>
    <t>Vosgi</t>
  </si>
  <si>
    <t>Varsavia</t>
  </si>
  <si>
    <t>Trzebinia</t>
  </si>
  <si>
    <t>Trieste</t>
  </si>
  <si>
    <t>Siberia</t>
  </si>
  <si>
    <t>Samarcanda</t>
  </si>
  <si>
    <t>Salonicco</t>
  </si>
  <si>
    <t>Ovruč</t>
  </si>
  <si>
    <t xml:space="preserve">Žytomyr </t>
  </si>
  <si>
    <t>Napoli</t>
  </si>
  <si>
    <t>Moldavia</t>
  </si>
  <si>
    <t>Minsk</t>
  </si>
  <si>
    <t>Loreto</t>
  </si>
  <si>
    <t>Francia</t>
  </si>
  <si>
    <t>Caucaso</t>
  </si>
  <si>
    <t>Bucarest</t>
  </si>
  <si>
    <t>America</t>
  </si>
  <si>
    <t>Zagabria</t>
  </si>
  <si>
    <t>Velletri</t>
  </si>
  <si>
    <t>Vaslui</t>
  </si>
  <si>
    <t>Usbekistan</t>
  </si>
  <si>
    <t>Újpest</t>
  </si>
  <si>
    <t>Ucraina</t>
  </si>
  <si>
    <t>Transilvania</t>
  </si>
  <si>
    <t>Ternopol</t>
  </si>
  <si>
    <t>Tepeleni</t>
  </si>
  <si>
    <t>Tarvisio</t>
  </si>
  <si>
    <t>Stalingrado</t>
  </si>
  <si>
    <t>Slovacchia</t>
  </si>
  <si>
    <t>Sinaia</t>
  </si>
  <si>
    <t>Sicilia</t>
  </si>
  <si>
    <t>Reno</t>
  </si>
  <si>
    <t>Przemyśl</t>
  </si>
  <si>
    <t>Prut</t>
  </si>
  <si>
    <t>Predeal</t>
  </si>
  <si>
    <t>Portogallo</t>
  </si>
  <si>
    <t>Pogoanele</t>
  </si>
  <si>
    <t>Ploesti</t>
  </si>
  <si>
    <t>Piscu</t>
  </si>
  <si>
    <t>Pescantina</t>
  </si>
  <si>
    <t>Oceano Pacifico</t>
  </si>
  <si>
    <t>Oppeln</t>
  </si>
  <si>
    <t>Oder</t>
  </si>
  <si>
    <t>Nussdorf</t>
  </si>
  <si>
    <t>Nilo</t>
  </si>
  <si>
    <t>Navarra</t>
  </si>
  <si>
    <t>Mittenwald</t>
  </si>
  <si>
    <t>Mauthausen</t>
  </si>
  <si>
    <t>Malesia</t>
  </si>
  <si>
    <t>St. Pölten</t>
  </si>
  <si>
    <t>Loosdorf</t>
  </si>
  <si>
    <t>Linz</t>
  </si>
  <si>
    <t>Leopoldau</t>
  </si>
  <si>
    <t>Krasnovodsk</t>
  </si>
  <si>
    <t xml:space="preserve">Kiskunfélegyháza </t>
  </si>
  <si>
    <t xml:space="preserve">Hódmezővásárhely </t>
  </si>
  <si>
    <t>Jedlersdorf</t>
  </si>
  <si>
    <t>Israele</t>
  </si>
  <si>
    <t>Innsbruck</t>
  </si>
  <si>
    <t>Giappone</t>
  </si>
  <si>
    <t>Genova</t>
  </si>
  <si>
    <t>Fossoli</t>
  </si>
  <si>
    <t>Finlandia</t>
  </si>
  <si>
    <t>Don</t>
  </si>
  <si>
    <t>Danubio</t>
  </si>
  <si>
    <t>Czenstochowa</t>
  </si>
  <si>
    <t>Crimea</t>
  </si>
  <si>
    <t>Coblenza</t>
  </si>
  <si>
    <t>Ciurea</t>
  </si>
  <si>
    <t>Caspio</t>
  </si>
  <si>
    <t>Carpazi</t>
  </si>
  <si>
    <t>Carelia</t>
  </si>
  <si>
    <t>Cannaregio</t>
  </si>
  <si>
    <t>Budapest</t>
  </si>
  <si>
    <t>Buchenwald</t>
  </si>
  <si>
    <t>Breslavia</t>
  </si>
  <si>
    <t>Bratislava</t>
  </si>
  <si>
    <t>Braila</t>
  </si>
  <si>
    <t>Bologna</t>
  </si>
  <si>
    <t>Bobruisk</t>
  </si>
  <si>
    <t>Beschidi</t>
  </si>
  <si>
    <t>Beresina</t>
  </si>
  <si>
    <t xml:space="preserve">Bari </t>
  </si>
  <si>
    <t xml:space="preserve">Australia </t>
  </si>
  <si>
    <t xml:space="preserve">Arad </t>
  </si>
  <si>
    <t xml:space="preserve">Arabia </t>
  </si>
  <si>
    <t xml:space="preserve">Amstetten </t>
  </si>
  <si>
    <t xml:space="preserve">Alpi </t>
  </si>
  <si>
    <t xml:space="preserve">Albania </t>
  </si>
  <si>
    <t xml:space="preserve">Adige </t>
  </si>
  <si>
    <t>Fiume</t>
  </si>
  <si>
    <t>Latitudine (decimale)</t>
  </si>
  <si>
    <t>Longitudine (decimale)</t>
  </si>
  <si>
    <t>Latitudine (radianti)</t>
  </si>
  <si>
    <t>Longitudine (radianti)</t>
  </si>
  <si>
    <t>Caienna</t>
  </si>
  <si>
    <t>X</t>
  </si>
  <si>
    <t>Y</t>
  </si>
  <si>
    <t>Z</t>
  </si>
  <si>
    <t>Somma Totale</t>
  </si>
  <si>
    <t>A</t>
  </si>
  <si>
    <t>B</t>
  </si>
  <si>
    <t>Centro di percezione (in radianti)</t>
  </si>
  <si>
    <t>Centro di percezione (in gradi)</t>
  </si>
  <si>
    <t>Rzeszów</t>
  </si>
  <si>
    <t>Peso w(n)</t>
  </si>
  <si>
    <t>Distanza dal centro di percezione d(n)</t>
  </si>
  <si>
    <t>w(n)*d(n)</t>
  </si>
  <si>
    <t>Buna</t>
  </si>
  <si>
    <t>Galizia</t>
  </si>
  <si>
    <t>Lodz</t>
  </si>
  <si>
    <t>Normandia</t>
  </si>
  <si>
    <t>Adige</t>
  </si>
  <si>
    <t>Algeria</t>
  </si>
  <si>
    <t>Alpi</t>
  </si>
  <si>
    <t>Avigliana</t>
  </si>
  <si>
    <t>Carpi</t>
  </si>
  <si>
    <t>Clermont-Ferrand</t>
  </si>
  <si>
    <t>Drancy</t>
  </si>
  <si>
    <t>Heidebreck</t>
  </si>
  <si>
    <t>Janina</t>
  </si>
  <si>
    <t>Jaworszno</t>
  </si>
  <si>
    <t>Liguria</t>
  </si>
  <si>
    <t>Lorena</t>
  </si>
  <si>
    <t>Metz</t>
  </si>
  <si>
    <t>Modena</t>
  </si>
  <si>
    <t>Norvegia</t>
  </si>
  <si>
    <t>Parigi</t>
  </si>
  <si>
    <t>Piave</t>
  </si>
  <si>
    <t>Posen</t>
  </si>
  <si>
    <t>Russia Subcarpatica</t>
  </si>
  <si>
    <t>Salisburgo</t>
  </si>
  <si>
    <t>Santa Sede</t>
  </si>
  <si>
    <t>Serchio</t>
  </si>
  <si>
    <t>Strasburgo</t>
  </si>
  <si>
    <t>Tolosa</t>
  </si>
  <si>
    <t>Tripoli</t>
  </si>
  <si>
    <t>Zakopane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</si>
</sst>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"/>
    <numFmt numFmtId="165" formatCode="#,##0.000000"/>
    <numFmt numFmtId="166" formatCode="0.00000000"/>
  </numFmts>
  <fonts count="10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Menlo"/>
      <family val="2"/>
    </font>
    <font>
      <sz val="11"/>
      <color rgb="FF000000"/>
      <name val="Calibri (Corpo)"/>
    </font>
    <font>
      <sz val="12"/>
      <color rgb="FF000000"/>
      <name val="Calibri"/>
      <family val="2"/>
      <scheme val="minor"/>
    </font>
    <font>
      <b/>
      <sz val="11"/>
      <color rgb="FF000000"/>
      <name val="Menlo"/>
      <family val="2"/>
    </font>
    <font>
      <sz val="10"/>
      <color theme="1"/>
      <name val="Calibri (Corpo)"/>
    </font>
    <font>
      <sz val="10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4" fillId="0" borderId="0" xfId="0" applyFont="1"/>
    <xf numFmtId="0" fontId="5" fillId="0" borderId="0" xfId="0" applyFont="1"/>
    <xf numFmtId="0" fontId="0" fillId="0" borderId="0" xfId="0" applyFont="1"/>
    <xf numFmtId="3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1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166" fontId="1" fillId="0" borderId="0" xfId="0" applyNumberFormat="1" applyFont="1"/>
    <xf numFmtId="0" fontId="4" fillId="2" borderId="0" xfId="0" applyFont="1" applyFill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4192C-7930-F043-8BB6-89C1BDABCA96}">
  <dimension ref="A1:O156"/>
  <sheetViews>
    <sheetView tabSelected="1" topLeftCell="A42" workbookViewId="0">
      <selection activeCell="A49" sqref="A49"/>
    </sheetView>
  </sheetViews>
  <sheetFormatPr baseColWidth="10" defaultRowHeight="16"/>
  <cols>
    <col min="1" max="1" width="28.6640625" customWidth="1"/>
    <col min="2" max="2" width="29" customWidth="1"/>
    <col min="4" max="4" width="14.1640625" customWidth="1"/>
    <col min="5" max="5" width="19.6640625" customWidth="1"/>
    <col min="6" max="6" width="20.83203125" customWidth="1"/>
    <col min="7" max="7" width="19.83203125" customWidth="1"/>
    <col min="8" max="8" width="21" customWidth="1"/>
    <col min="9" max="9" width="12.83203125" bestFit="1" customWidth="1"/>
    <col min="12" max="12" width="13.83203125" customWidth="1"/>
    <col min="13" max="13" width="11.6640625" bestFit="1" customWidth="1"/>
    <col min="14" max="14" width="32.33203125" customWidth="1"/>
    <col min="15" max="15" width="18.1640625" customWidth="1"/>
  </cols>
  <sheetData>
    <row r="1" spans="1:15">
      <c r="A1" s="1"/>
      <c r="B1" s="7" t="s">
        <v>0</v>
      </c>
      <c r="C1" s="7" t="s">
        <v>1</v>
      </c>
      <c r="D1" s="7" t="s">
        <v>165</v>
      </c>
      <c r="E1" s="7" t="s">
        <v>151</v>
      </c>
      <c r="F1" s="7" t="s">
        <v>152</v>
      </c>
      <c r="G1" s="7" t="s">
        <v>153</v>
      </c>
      <c r="H1" s="7" t="s">
        <v>154</v>
      </c>
      <c r="I1" s="7" t="s">
        <v>156</v>
      </c>
      <c r="J1" s="7" t="s">
        <v>157</v>
      </c>
      <c r="K1" s="7" t="s">
        <v>158</v>
      </c>
      <c r="L1" s="7" t="s">
        <v>160</v>
      </c>
      <c r="M1" s="7" t="s">
        <v>161</v>
      </c>
      <c r="N1" s="7" t="s">
        <v>166</v>
      </c>
      <c r="O1" s="7" t="s">
        <v>167</v>
      </c>
    </row>
    <row r="2" spans="1:15">
      <c r="A2" s="12" t="s">
        <v>172</v>
      </c>
      <c r="B2" t="s">
        <v>149</v>
      </c>
      <c r="C2">
        <v>71</v>
      </c>
      <c r="D2">
        <f t="shared" ref="D2:D33" si="0">C2/(SUM($C$2:$C$152))</f>
        <v>0.11813643926788686</v>
      </c>
      <c r="E2" s="6">
        <v>53.039444000000003</v>
      </c>
      <c r="F2" s="5">
        <v>28.265000000000001</v>
      </c>
      <c r="G2">
        <f>(E2*PI())/180</f>
        <v>0.92571293122715126</v>
      </c>
      <c r="H2">
        <f>(F2*PI())/180</f>
        <v>0.49331731307619725</v>
      </c>
      <c r="I2">
        <f>D2*COS(G2)*COS(H2)</f>
        <v>6.2562023836968489E-2</v>
      </c>
      <c r="J2">
        <f>D2*COS(G2)*SIN(H2)</f>
        <v>3.3636898392131569E-2</v>
      </c>
      <c r="K2">
        <f xml:space="preserve"> D2*SIN(G2)</f>
        <v>9.4396877717830924E-2</v>
      </c>
      <c r="N2">
        <f xml:space="preserve"> 6378.388*ACOS(COS(G2)*COS($L$155)*COS(H2-$M$155)+ SIN(G2)*SIN($L$155))</f>
        <v>625.16542153522244</v>
      </c>
      <c r="O2">
        <f>D2*N2</f>
        <v>73.854816853578697</v>
      </c>
    </row>
    <row r="3" spans="1:15">
      <c r="A3" s="1" t="s">
        <v>173</v>
      </c>
      <c r="B3" s="1" t="s">
        <v>13</v>
      </c>
      <c r="C3">
        <v>42</v>
      </c>
      <c r="D3">
        <f t="shared" si="0"/>
        <v>6.9883527454242922E-2</v>
      </c>
      <c r="E3">
        <v>50.05</v>
      </c>
      <c r="F3" s="6">
        <v>19.233332999999998</v>
      </c>
      <c r="G3">
        <f t="shared" ref="G3:G60" si="1">(E3*PI())/180</f>
        <v>0.87353729062316188</v>
      </c>
      <c r="H3">
        <f t="shared" ref="H3:H60" si="2">(F3*PI())/180</f>
        <v>0.33568498698247851</v>
      </c>
      <c r="I3">
        <f t="shared" ref="I3:I66" si="3">D3*COS(G3)*COS(H3)</f>
        <v>4.2368910049732346E-2</v>
      </c>
      <c r="J3">
        <f t="shared" ref="J3:J66" si="4">D3*COS(G3)*SIN(H3)</f>
        <v>1.4782059265495466E-2</v>
      </c>
      <c r="K3">
        <f t="shared" ref="K3:K66" si="5" xml:space="preserve"> D3*SIN(G3)</f>
        <v>5.3573067809459939E-2</v>
      </c>
      <c r="N3">
        <f t="shared" ref="N3:N66" si="6" xml:space="preserve"> 6378.388*ACOS(COS(G3)*COS($L$155)*COS(H3-$M$155)+ SIN(G3)*SIN($L$155))</f>
        <v>123.29543289345285</v>
      </c>
      <c r="O3">
        <f t="shared" ref="O3:O66" si="7">D3*N3</f>
        <v>8.6163197695923781</v>
      </c>
    </row>
    <row r="4" spans="1:15">
      <c r="A4" s="12" t="s">
        <v>174</v>
      </c>
      <c r="B4" t="s">
        <v>148</v>
      </c>
      <c r="C4">
        <v>42</v>
      </c>
      <c r="D4">
        <f t="shared" si="0"/>
        <v>6.9883527454242922E-2</v>
      </c>
      <c r="E4">
        <v>50.25</v>
      </c>
      <c r="F4">
        <v>19</v>
      </c>
      <c r="G4">
        <f t="shared" si="1"/>
        <v>0.87702794912715065</v>
      </c>
      <c r="H4">
        <f t="shared" si="2"/>
        <v>0.33161255787892258</v>
      </c>
      <c r="I4">
        <f t="shared" si="3"/>
        <v>4.2251682332918317E-2</v>
      </c>
      <c r="J4">
        <f t="shared" si="4"/>
        <v>1.4548420935166876E-2</v>
      </c>
      <c r="K4">
        <f t="shared" si="5"/>
        <v>5.372937927967604E-2</v>
      </c>
      <c r="N4">
        <f t="shared" si="6"/>
        <v>145.52864285563831</v>
      </c>
      <c r="O4">
        <f t="shared" si="7"/>
        <v>10.170054908380713</v>
      </c>
    </row>
    <row r="5" spans="1:15">
      <c r="A5" s="12" t="s">
        <v>11</v>
      </c>
      <c r="B5" t="s">
        <v>147</v>
      </c>
      <c r="C5">
        <v>29</v>
      </c>
      <c r="D5">
        <f t="shared" si="0"/>
        <v>4.8252911813643926E-2</v>
      </c>
      <c r="E5">
        <v>50.027500000000003</v>
      </c>
      <c r="F5" s="8">
        <v>19.196389</v>
      </c>
      <c r="G5">
        <f t="shared" si="1"/>
        <v>0.87314459154146329</v>
      </c>
      <c r="H5">
        <f t="shared" si="2"/>
        <v>0.33504019254362177</v>
      </c>
      <c r="I5">
        <f t="shared" si="3"/>
        <v>2.9275015063545143E-2</v>
      </c>
      <c r="J5">
        <f t="shared" si="4"/>
        <v>1.0192570131911702E-2</v>
      </c>
      <c r="K5">
        <f t="shared" si="5"/>
        <v>3.6978757491708182E-2</v>
      </c>
      <c r="N5">
        <f t="shared" si="6"/>
        <v>125.35880581040513</v>
      </c>
      <c r="O5">
        <f t="shared" si="7"/>
        <v>6.0489274018331924</v>
      </c>
    </row>
    <row r="6" spans="1:15">
      <c r="A6" s="12" t="s">
        <v>10</v>
      </c>
      <c r="B6" t="s">
        <v>28</v>
      </c>
      <c r="C6">
        <v>28</v>
      </c>
      <c r="D6">
        <f t="shared" si="0"/>
        <v>4.6589018302828619E-2</v>
      </c>
      <c r="E6">
        <v>42.833333000000003</v>
      </c>
      <c r="F6">
        <v>12.833333</v>
      </c>
      <c r="G6">
        <f t="shared" si="1"/>
        <v>0.74758269045314041</v>
      </c>
      <c r="H6">
        <f t="shared" si="2"/>
        <v>0.22398391485484145</v>
      </c>
      <c r="I6">
        <f t="shared" si="3"/>
        <v>3.3311892845587644E-2</v>
      </c>
      <c r="J6">
        <f t="shared" si="4"/>
        <v>7.5886592808192283E-3</v>
      </c>
      <c r="K6">
        <f t="shared" si="5"/>
        <v>3.167438510508172E-2</v>
      </c>
      <c r="N6">
        <f t="shared" si="6"/>
        <v>991.74985446118501</v>
      </c>
      <c r="O6">
        <f t="shared" si="7"/>
        <v>46.204652121319768</v>
      </c>
    </row>
    <row r="7" spans="1:15">
      <c r="A7" s="1" t="s">
        <v>175</v>
      </c>
      <c r="B7" s="1" t="s">
        <v>11</v>
      </c>
      <c r="C7">
        <v>18</v>
      </c>
      <c r="D7">
        <f t="shared" si="0"/>
        <v>2.9950083194675542E-2</v>
      </c>
      <c r="E7">
        <v>45.066667000000002</v>
      </c>
      <c r="F7">
        <v>7.7</v>
      </c>
      <c r="G7">
        <f t="shared" si="1"/>
        <v>0.78656172204987529</v>
      </c>
      <c r="H7">
        <f t="shared" si="2"/>
        <v>0.1343903524035634</v>
      </c>
      <c r="I7">
        <f t="shared" si="3"/>
        <v>2.0962516218366353E-2</v>
      </c>
      <c r="J7">
        <f t="shared" si="4"/>
        <v>2.8342433914885865E-3</v>
      </c>
      <c r="K7">
        <f t="shared" si="5"/>
        <v>2.1202534319286395E-2</v>
      </c>
      <c r="N7">
        <f t="shared" si="6"/>
        <v>1123.089511527191</v>
      </c>
      <c r="O7">
        <f t="shared" si="7"/>
        <v>33.636624305306889</v>
      </c>
    </row>
    <row r="8" spans="1:15">
      <c r="A8" s="12" t="s">
        <v>35</v>
      </c>
      <c r="B8" s="1" t="s">
        <v>76</v>
      </c>
      <c r="C8">
        <v>17</v>
      </c>
      <c r="D8">
        <f t="shared" si="0"/>
        <v>2.8286189683860232E-2</v>
      </c>
      <c r="E8">
        <v>50.266750000000002</v>
      </c>
      <c r="F8">
        <v>19.039722000000001</v>
      </c>
      <c r="G8">
        <f t="shared" si="1"/>
        <v>0.87732029177685966</v>
      </c>
      <c r="H8">
        <f t="shared" si="2"/>
        <v>0.33230583756439985</v>
      </c>
      <c r="I8">
        <f t="shared" si="3"/>
        <v>1.7091774164463461E-2</v>
      </c>
      <c r="J8">
        <f t="shared" si="4"/>
        <v>5.8984272319355033E-3</v>
      </c>
      <c r="K8">
        <f t="shared" si="5"/>
        <v>2.1752892656652863E-2</v>
      </c>
      <c r="N8">
        <f t="shared" si="6"/>
        <v>143.52007942696551</v>
      </c>
      <c r="O8">
        <f t="shared" si="7"/>
        <v>4.0596361901138325</v>
      </c>
    </row>
    <row r="9" spans="1:15">
      <c r="A9" s="12" t="s">
        <v>29</v>
      </c>
      <c r="B9" t="s">
        <v>146</v>
      </c>
      <c r="C9">
        <v>17</v>
      </c>
      <c r="D9">
        <f t="shared" si="0"/>
        <v>2.8286189683860232E-2</v>
      </c>
      <c r="E9">
        <v>51.5</v>
      </c>
      <c r="F9">
        <v>10.5</v>
      </c>
      <c r="G9">
        <f t="shared" si="1"/>
        <v>0.89884456477707964</v>
      </c>
      <c r="H9">
        <f t="shared" si="2"/>
        <v>0.18325957145940461</v>
      </c>
      <c r="I9">
        <f t="shared" si="3"/>
        <v>1.7313710009273935E-2</v>
      </c>
      <c r="J9">
        <f t="shared" si="4"/>
        <v>3.2089064773403787E-3</v>
      </c>
      <c r="K9">
        <f t="shared" si="5"/>
        <v>2.2137002772863616E-2</v>
      </c>
      <c r="N9">
        <f t="shared" si="6"/>
        <v>758.05217639144269</v>
      </c>
      <c r="O9">
        <f t="shared" si="7"/>
        <v>21.442407651671424</v>
      </c>
    </row>
    <row r="10" spans="1:15">
      <c r="A10" s="12" t="s">
        <v>133</v>
      </c>
      <c r="B10" t="s">
        <v>145</v>
      </c>
      <c r="C10">
        <v>16</v>
      </c>
      <c r="D10">
        <f t="shared" si="0"/>
        <v>2.6622296173044926E-2</v>
      </c>
      <c r="E10">
        <v>50.061388999999998</v>
      </c>
      <c r="F10">
        <v>19.938333</v>
      </c>
      <c r="G10">
        <f t="shared" si="1"/>
        <v>0.87373606617167154</v>
      </c>
      <c r="H10">
        <f t="shared" si="2"/>
        <v>0.34798955820903854</v>
      </c>
      <c r="I10">
        <f t="shared" si="3"/>
        <v>1.6066212895468196E-2</v>
      </c>
      <c r="J10">
        <f t="shared" si="4"/>
        <v>5.8280482544813151E-3</v>
      </c>
      <c r="K10">
        <f t="shared" si="5"/>
        <v>2.0412185337838062E-2</v>
      </c>
      <c r="N10">
        <f t="shared" si="6"/>
        <v>75.525490697282407</v>
      </c>
      <c r="O10">
        <f t="shared" si="7"/>
        <v>2.0106619819576017</v>
      </c>
    </row>
    <row r="11" spans="1:15">
      <c r="A11" s="12" t="s">
        <v>168</v>
      </c>
      <c r="B11" t="s">
        <v>144</v>
      </c>
      <c r="C11">
        <v>15</v>
      </c>
      <c r="D11">
        <f t="shared" si="0"/>
        <v>2.4958402662229616E-2</v>
      </c>
      <c r="E11" s="5">
        <v>45.963999999999999</v>
      </c>
      <c r="F11">
        <v>3.31</v>
      </c>
      <c r="G11">
        <f t="shared" si="1"/>
        <v>0.80222313738667361</v>
      </c>
      <c r="H11">
        <f t="shared" si="2"/>
        <v>5.7770398241012308E-2</v>
      </c>
      <c r="I11">
        <f t="shared" si="3"/>
        <v>1.7319898338326485E-2</v>
      </c>
      <c r="J11">
        <f t="shared" si="4"/>
        <v>1.0016920278220264E-3</v>
      </c>
      <c r="K11">
        <f t="shared" si="5"/>
        <v>1.7942675332330561E-2</v>
      </c>
      <c r="N11">
        <f t="shared" si="6"/>
        <v>1377.5483884196706</v>
      </c>
      <c r="O11">
        <f t="shared" si="7"/>
        <v>34.381407364883621</v>
      </c>
    </row>
    <row r="12" spans="1:15">
      <c r="A12" s="12" t="s">
        <v>130</v>
      </c>
      <c r="B12" t="s">
        <v>10</v>
      </c>
      <c r="C12">
        <v>15</v>
      </c>
      <c r="D12">
        <f t="shared" si="0"/>
        <v>2.4958402662229616E-2</v>
      </c>
      <c r="E12">
        <v>46.483333000000002</v>
      </c>
      <c r="F12">
        <v>30.733332999999998</v>
      </c>
      <c r="G12">
        <f t="shared" si="1"/>
        <v>0.81128720815093347</v>
      </c>
      <c r="H12">
        <f t="shared" si="2"/>
        <v>0.53639785096182646</v>
      </c>
      <c r="I12">
        <f t="shared" si="3"/>
        <v>1.4771881155600478E-2</v>
      </c>
      <c r="J12">
        <f t="shared" si="4"/>
        <v>8.7825287827045465E-3</v>
      </c>
      <c r="K12">
        <f t="shared" si="5"/>
        <v>1.8099187240198718E-2</v>
      </c>
      <c r="N12">
        <f t="shared" si="6"/>
        <v>816.89059783031166</v>
      </c>
      <c r="O12">
        <f t="shared" si="7"/>
        <v>20.388284471638393</v>
      </c>
    </row>
    <row r="13" spans="1:15">
      <c r="A13" s="1" t="s">
        <v>176</v>
      </c>
      <c r="B13" t="s">
        <v>143</v>
      </c>
      <c r="C13">
        <v>14</v>
      </c>
      <c r="D13">
        <f t="shared" si="0"/>
        <v>2.329450915141431E-2</v>
      </c>
      <c r="E13">
        <v>50.037778000000003</v>
      </c>
      <c r="F13" s="5">
        <v>19.175000000000001</v>
      </c>
      <c r="G13">
        <f t="shared" si="1"/>
        <v>0.87332397648198323</v>
      </c>
      <c r="H13">
        <f t="shared" si="2"/>
        <v>0.33466688406991268</v>
      </c>
      <c r="I13">
        <f t="shared" si="3"/>
        <v>1.413157688427771E-2</v>
      </c>
      <c r="J13">
        <f t="shared" si="4"/>
        <v>4.9142229697634572E-3</v>
      </c>
      <c r="K13">
        <f t="shared" si="5"/>
        <v>1.785449814395583E-2</v>
      </c>
      <c r="N13">
        <f t="shared" si="6"/>
        <v>127.0852705894446</v>
      </c>
      <c r="O13">
        <f t="shared" si="7"/>
        <v>2.9603889987557812</v>
      </c>
    </row>
    <row r="14" spans="1:15">
      <c r="A14" t="s">
        <v>177</v>
      </c>
      <c r="B14" s="1" t="s">
        <v>47</v>
      </c>
      <c r="C14">
        <v>12</v>
      </c>
      <c r="D14">
        <f t="shared" si="0"/>
        <v>1.9966722129783693E-2</v>
      </c>
      <c r="E14">
        <v>53.016666999999998</v>
      </c>
      <c r="F14">
        <v>27.55</v>
      </c>
      <c r="G14">
        <f t="shared" si="1"/>
        <v>0.92531539758342451</v>
      </c>
      <c r="H14">
        <f t="shared" si="2"/>
        <v>0.48083820892443779</v>
      </c>
      <c r="I14">
        <f t="shared" si="3"/>
        <v>1.064960549290473E-2</v>
      </c>
      <c r="J14">
        <f t="shared" si="4"/>
        <v>5.5556510816514477E-3</v>
      </c>
      <c r="K14">
        <f t="shared" si="5"/>
        <v>1.5949628099502271E-2</v>
      </c>
      <c r="N14">
        <f t="shared" si="6"/>
        <v>583.9628448424462</v>
      </c>
      <c r="O14">
        <f t="shared" si="7"/>
        <v>11.659823857087112</v>
      </c>
    </row>
    <row r="15" spans="1:15">
      <c r="A15" s="12" t="s">
        <v>38</v>
      </c>
      <c r="B15" s="1" t="s">
        <v>59</v>
      </c>
      <c r="C15">
        <v>9</v>
      </c>
      <c r="D15">
        <f t="shared" si="0"/>
        <v>1.4975041597337771E-2</v>
      </c>
      <c r="E15">
        <v>48.208329999999997</v>
      </c>
      <c r="F15">
        <v>16.373063999999999</v>
      </c>
      <c r="G15">
        <f t="shared" si="1"/>
        <v>0.8413940853879579</v>
      </c>
      <c r="H15">
        <f t="shared" si="2"/>
        <v>0.28576387543975285</v>
      </c>
      <c r="I15">
        <f t="shared" si="3"/>
        <v>9.5750164605508514E-3</v>
      </c>
      <c r="J15">
        <f t="shared" si="4"/>
        <v>2.8131899251340013E-3</v>
      </c>
      <c r="K15">
        <f t="shared" si="5"/>
        <v>1.1164985135113319E-2</v>
      </c>
      <c r="N15">
        <f t="shared" si="6"/>
        <v>375.1841781105212</v>
      </c>
      <c r="O15">
        <f t="shared" si="7"/>
        <v>5.6183986738680378</v>
      </c>
    </row>
    <row r="16" spans="1:15">
      <c r="A16" s="12" t="s">
        <v>125</v>
      </c>
      <c r="B16" s="1" t="s">
        <v>25</v>
      </c>
      <c r="C16">
        <v>7</v>
      </c>
      <c r="D16">
        <f t="shared" si="0"/>
        <v>1.1647254575707155E-2</v>
      </c>
      <c r="E16">
        <v>52.516666999999998</v>
      </c>
      <c r="F16">
        <v>13.383333</v>
      </c>
      <c r="G16">
        <f t="shared" si="1"/>
        <v>0.91658875132345297</v>
      </c>
      <c r="H16">
        <f t="shared" si="2"/>
        <v>0.23358322574081028</v>
      </c>
      <c r="I16">
        <f t="shared" si="3"/>
        <v>6.895231876348642E-3</v>
      </c>
      <c r="J16">
        <f t="shared" si="4"/>
        <v>1.6405564677512759E-3</v>
      </c>
      <c r="K16">
        <f t="shared" si="5"/>
        <v>9.2424504866856754E-3</v>
      </c>
      <c r="N16">
        <f t="shared" si="6"/>
        <v>606.04434162461996</v>
      </c>
      <c r="O16">
        <f t="shared" si="7"/>
        <v>7.0587527310687852</v>
      </c>
    </row>
    <row r="17" spans="1:15">
      <c r="A17" s="1" t="s">
        <v>178</v>
      </c>
      <c r="B17" t="s">
        <v>142</v>
      </c>
      <c r="C17">
        <v>7</v>
      </c>
      <c r="D17">
        <f t="shared" si="0"/>
        <v>1.1647254575707155E-2</v>
      </c>
      <c r="E17">
        <v>55.751666999999998</v>
      </c>
      <c r="F17">
        <v>37.617778000000001</v>
      </c>
      <c r="G17">
        <f t="shared" si="1"/>
        <v>0.97305015262546946</v>
      </c>
      <c r="H17">
        <f t="shared" si="2"/>
        <v>0.65655408338428756</v>
      </c>
      <c r="I17">
        <f t="shared" si="3"/>
        <v>5.1921002725497543E-3</v>
      </c>
      <c r="J17">
        <f t="shared" si="4"/>
        <v>4.0010225657315683E-3</v>
      </c>
      <c r="K17">
        <f t="shared" si="5"/>
        <v>9.6276919528839721E-3</v>
      </c>
      <c r="N17">
        <f t="shared" si="6"/>
        <v>1301.3979337139658</v>
      </c>
      <c r="O17">
        <f t="shared" si="7"/>
        <v>15.157713038265825</v>
      </c>
    </row>
    <row r="18" spans="1:15">
      <c r="A18" s="12" t="s">
        <v>39</v>
      </c>
      <c r="B18" s="1" t="s">
        <v>141</v>
      </c>
      <c r="C18">
        <v>7</v>
      </c>
      <c r="D18">
        <f t="shared" si="0"/>
        <v>1.1647254575707155E-2</v>
      </c>
      <c r="E18">
        <v>52</v>
      </c>
      <c r="F18">
        <v>20</v>
      </c>
      <c r="G18">
        <f t="shared" si="1"/>
        <v>0.90757121103705141</v>
      </c>
      <c r="H18">
        <f t="shared" si="2"/>
        <v>0.3490658503988659</v>
      </c>
      <c r="I18">
        <f t="shared" si="3"/>
        <v>6.7383158350412765E-3</v>
      </c>
      <c r="J18">
        <f t="shared" si="4"/>
        <v>2.4525463930396342E-3</v>
      </c>
      <c r="K18">
        <f t="shared" si="5"/>
        <v>9.1781618556523361E-3</v>
      </c>
      <c r="N18">
        <f t="shared" si="6"/>
        <v>253.65653807525956</v>
      </c>
      <c r="O18">
        <f t="shared" si="7"/>
        <v>2.954402273755103</v>
      </c>
    </row>
    <row r="19" spans="1:15">
      <c r="A19" s="12" t="s">
        <v>121</v>
      </c>
      <c r="B19" s="1" t="s">
        <v>27</v>
      </c>
      <c r="C19">
        <v>7</v>
      </c>
      <c r="D19">
        <f t="shared" si="0"/>
        <v>1.1647254575707155E-2</v>
      </c>
      <c r="E19">
        <v>45.461936999999999</v>
      </c>
      <c r="F19">
        <v>9.1656879999999994</v>
      </c>
      <c r="G19">
        <f t="shared" si="1"/>
        <v>0.79346048498423327</v>
      </c>
      <c r="H19">
        <f t="shared" si="2"/>
        <v>0.159971433810534</v>
      </c>
      <c r="I19">
        <f t="shared" si="3"/>
        <v>8.0648801333127271E-3</v>
      </c>
      <c r="J19">
        <f t="shared" si="4"/>
        <v>1.3012696250660574E-3</v>
      </c>
      <c r="K19">
        <f t="shared" si="5"/>
        <v>8.3019843982935423E-3</v>
      </c>
      <c r="N19">
        <f t="shared" si="6"/>
        <v>1002.7164361712678</v>
      </c>
      <c r="O19">
        <f t="shared" si="7"/>
        <v>11.67889359933257</v>
      </c>
    </row>
    <row r="20" spans="1:15">
      <c r="A20" s="1" t="s">
        <v>169</v>
      </c>
      <c r="B20" s="1" t="s">
        <v>140</v>
      </c>
      <c r="C20">
        <v>6</v>
      </c>
      <c r="D20">
        <f t="shared" si="0"/>
        <v>9.9833610648918467E-3</v>
      </c>
      <c r="E20">
        <v>47.15</v>
      </c>
      <c r="F20">
        <v>27.583333</v>
      </c>
      <c r="G20">
        <f t="shared" si="1"/>
        <v>0.82292274231532636</v>
      </c>
      <c r="H20">
        <f t="shared" si="2"/>
        <v>0.481419979524005</v>
      </c>
      <c r="I20">
        <f t="shared" si="3"/>
        <v>6.0177918639369313E-3</v>
      </c>
      <c r="J20">
        <f t="shared" si="4"/>
        <v>3.1437969240446489E-3</v>
      </c>
      <c r="K20">
        <f t="shared" si="5"/>
        <v>7.3191679947040662E-3</v>
      </c>
      <c r="N20">
        <f t="shared" si="6"/>
        <v>573.66625421943741</v>
      </c>
      <c r="O20">
        <f t="shared" si="7"/>
        <v>5.7271173466166791</v>
      </c>
    </row>
    <row r="21" spans="1:15">
      <c r="A21" s="12" t="s">
        <v>37</v>
      </c>
      <c r="B21" s="1" t="s">
        <v>58</v>
      </c>
      <c r="C21">
        <v>6</v>
      </c>
      <c r="D21">
        <f t="shared" si="0"/>
        <v>9.9833610648918467E-3</v>
      </c>
      <c r="E21">
        <v>60</v>
      </c>
      <c r="F21">
        <v>100</v>
      </c>
      <c r="G21">
        <f t="shared" si="1"/>
        <v>1.0471975511965976</v>
      </c>
      <c r="H21">
        <f t="shared" si="2"/>
        <v>1.7453292519943295</v>
      </c>
      <c r="I21">
        <f t="shared" si="3"/>
        <v>-8.6679622795472712E-4</v>
      </c>
      <c r="J21">
        <f t="shared" si="4"/>
        <v>4.9158456889128524E-3</v>
      </c>
      <c r="K21">
        <f t="shared" si="5"/>
        <v>8.6458442973488051E-3</v>
      </c>
      <c r="N21">
        <f t="shared" si="6"/>
        <v>4869.2974667430581</v>
      </c>
      <c r="O21">
        <f t="shared" si="7"/>
        <v>48.611954742859147</v>
      </c>
    </row>
    <row r="22" spans="1:15">
      <c r="A22" s="12" t="s">
        <v>51</v>
      </c>
      <c r="B22" s="1" t="s">
        <v>35</v>
      </c>
      <c r="C22">
        <v>6</v>
      </c>
      <c r="D22">
        <f t="shared" si="0"/>
        <v>9.9833610648918467E-3</v>
      </c>
      <c r="E22">
        <v>50.238171000000001</v>
      </c>
      <c r="F22">
        <v>19.310848</v>
      </c>
      <c r="G22">
        <f t="shared" si="1"/>
        <v>0.87682149412993216</v>
      </c>
      <c r="H22">
        <f t="shared" si="2"/>
        <v>0.33703787895216192</v>
      </c>
      <c r="I22">
        <f t="shared" si="3"/>
        <v>6.026085536172893E-3</v>
      </c>
      <c r="J22">
        <f t="shared" si="4"/>
        <v>2.111586086798933E-3</v>
      </c>
      <c r="K22">
        <f t="shared" si="5"/>
        <v>7.6743074906315484E-3</v>
      </c>
      <c r="N22">
        <f t="shared" si="6"/>
        <v>124.41567246101798</v>
      </c>
      <c r="O22">
        <f t="shared" si="7"/>
        <v>1.2420865803096637</v>
      </c>
    </row>
    <row r="23" spans="1:15">
      <c r="A23" s="1" t="s">
        <v>179</v>
      </c>
      <c r="B23" s="1" t="s">
        <v>139</v>
      </c>
      <c r="C23">
        <v>5</v>
      </c>
      <c r="D23">
        <f t="shared" si="0"/>
        <v>8.3194675540765387E-3</v>
      </c>
      <c r="E23">
        <v>47.333333000000003</v>
      </c>
      <c r="F23">
        <v>13.333333</v>
      </c>
      <c r="G23">
        <f t="shared" si="1"/>
        <v>0.82612250679288513</v>
      </c>
      <c r="H23">
        <f t="shared" si="2"/>
        <v>0.23271056111481309</v>
      </c>
      <c r="I23">
        <f t="shared" si="3"/>
        <v>5.48638644316473E-3</v>
      </c>
      <c r="J23">
        <f t="shared" si="4"/>
        <v>1.3002974397915547E-3</v>
      </c>
      <c r="K23">
        <f t="shared" si="5"/>
        <v>6.1173794019712445E-3</v>
      </c>
      <c r="N23">
        <f t="shared" si="6"/>
        <v>621.22659755922393</v>
      </c>
      <c r="O23">
        <f t="shared" si="7"/>
        <v>5.1682745221233271</v>
      </c>
    </row>
    <row r="24" spans="1:15">
      <c r="A24" s="12" t="s">
        <v>36</v>
      </c>
      <c r="B24" s="1" t="s">
        <v>34</v>
      </c>
      <c r="C24">
        <v>5</v>
      </c>
      <c r="D24">
        <f t="shared" si="0"/>
        <v>8.3194675540765387E-3</v>
      </c>
      <c r="E24">
        <v>46.35</v>
      </c>
      <c r="F24">
        <v>21.3</v>
      </c>
      <c r="G24">
        <f t="shared" si="1"/>
        <v>0.80896010829937182</v>
      </c>
      <c r="H24">
        <f t="shared" si="2"/>
        <v>0.37175513067479221</v>
      </c>
      <c r="I24">
        <f t="shared" si="3"/>
        <v>5.3502581144465079E-3</v>
      </c>
      <c r="J24">
        <f t="shared" si="4"/>
        <v>2.0859784721352632E-3</v>
      </c>
      <c r="K24">
        <f t="shared" si="5"/>
        <v>6.0197153010686294E-3</v>
      </c>
      <c r="N24">
        <f t="shared" si="6"/>
        <v>384.55546573057183</v>
      </c>
      <c r="O24">
        <f t="shared" si="7"/>
        <v>3.1992967198882845</v>
      </c>
    </row>
    <row r="25" spans="1:15">
      <c r="A25" s="1" t="s">
        <v>180</v>
      </c>
      <c r="B25" s="1" t="s">
        <v>138</v>
      </c>
      <c r="C25">
        <v>5</v>
      </c>
      <c r="D25">
        <f t="shared" si="0"/>
        <v>8.3194675540765387E-3</v>
      </c>
      <c r="E25">
        <v>50.035832999999997</v>
      </c>
      <c r="F25">
        <v>19.178332999999999</v>
      </c>
      <c r="G25">
        <f t="shared" si="1"/>
        <v>0.87329002982803183</v>
      </c>
      <c r="H25">
        <f t="shared" si="2"/>
        <v>0.33472505589388163</v>
      </c>
      <c r="I25">
        <f t="shared" si="3"/>
        <v>5.0470940875749258E-3</v>
      </c>
      <c r="J25">
        <f t="shared" si="4"/>
        <v>1.7554443314213846E-3</v>
      </c>
      <c r="K25">
        <f t="shared" si="5"/>
        <v>6.3764250841501328E-3</v>
      </c>
      <c r="N25">
        <f t="shared" si="6"/>
        <v>126.80825429783953</v>
      </c>
      <c r="O25">
        <f t="shared" si="7"/>
        <v>1.0549771572199627</v>
      </c>
    </row>
    <row r="26" spans="1:15">
      <c r="A26" t="s">
        <v>181</v>
      </c>
      <c r="B26" s="1" t="s">
        <v>137</v>
      </c>
      <c r="C26">
        <v>5</v>
      </c>
      <c r="D26">
        <f t="shared" si="0"/>
        <v>8.3194675540765387E-3</v>
      </c>
      <c r="E26" s="6">
        <v>41.893056000000001</v>
      </c>
      <c r="F26">
        <v>12.482778</v>
      </c>
      <c r="G26">
        <f t="shared" si="1"/>
        <v>0.73117176092236558</v>
      </c>
      <c r="H26">
        <f t="shared" si="2"/>
        <v>0.21786557589551273</v>
      </c>
      <c r="I26">
        <f t="shared" si="3"/>
        <v>6.0465540820925021E-3</v>
      </c>
      <c r="J26">
        <f t="shared" si="4"/>
        <v>1.3385820911981053E-3</v>
      </c>
      <c r="K26">
        <f t="shared" si="5"/>
        <v>5.5552607590271122E-3</v>
      </c>
      <c r="N26">
        <f t="shared" si="6"/>
        <v>1094.2141154461212</v>
      </c>
      <c r="O26">
        <f t="shared" si="7"/>
        <v>9.1032788306665662</v>
      </c>
    </row>
    <row r="27" spans="1:15">
      <c r="A27" s="12" t="s">
        <v>32</v>
      </c>
      <c r="B27" s="1" t="s">
        <v>24</v>
      </c>
      <c r="C27">
        <v>4</v>
      </c>
      <c r="D27">
        <f t="shared" si="0"/>
        <v>6.6555740432612314E-3</v>
      </c>
      <c r="E27">
        <v>47.003300000000003</v>
      </c>
      <c r="F27">
        <v>11.5075</v>
      </c>
      <c r="G27">
        <f t="shared" si="1"/>
        <v>0.82036234430265076</v>
      </c>
      <c r="H27">
        <f t="shared" si="2"/>
        <v>0.20084376367324749</v>
      </c>
      <c r="I27">
        <f t="shared" si="3"/>
        <v>4.4475737785985804E-3</v>
      </c>
      <c r="J27">
        <f t="shared" si="4"/>
        <v>9.0547541264178943E-4</v>
      </c>
      <c r="K27">
        <f t="shared" si="5"/>
        <v>4.8678401377157191E-3</v>
      </c>
      <c r="N27">
        <f t="shared" si="6"/>
        <v>760.37114072217707</v>
      </c>
      <c r="O27">
        <f t="shared" si="7"/>
        <v>5.0607064274354547</v>
      </c>
    </row>
    <row r="28" spans="1:15">
      <c r="A28" s="1" t="s">
        <v>182</v>
      </c>
      <c r="B28" s="1" t="s">
        <v>136</v>
      </c>
      <c r="C28">
        <v>4</v>
      </c>
      <c r="D28">
        <f t="shared" si="0"/>
        <v>6.6555740432612314E-3</v>
      </c>
      <c r="E28">
        <v>50.283332999999999</v>
      </c>
      <c r="F28">
        <v>18.666667</v>
      </c>
      <c r="G28">
        <f t="shared" si="1"/>
        <v>0.87760971972671786</v>
      </c>
      <c r="H28">
        <f t="shared" si="2"/>
        <v>0.32579479952337237</v>
      </c>
      <c r="I28">
        <f t="shared" si="3"/>
        <v>4.0291414259160333E-3</v>
      </c>
      <c r="J28">
        <f t="shared" si="4"/>
        <v>1.3611770542820427E-3</v>
      </c>
      <c r="K28">
        <f t="shared" si="5"/>
        <v>5.1195587937043971E-3</v>
      </c>
      <c r="N28">
        <f t="shared" si="6"/>
        <v>169.18214651223565</v>
      </c>
      <c r="O28">
        <f t="shared" si="7"/>
        <v>1.1260043029100542</v>
      </c>
    </row>
    <row r="29" spans="1:15">
      <c r="A29" s="1" t="s">
        <v>170</v>
      </c>
      <c r="B29" s="1" t="s">
        <v>29</v>
      </c>
      <c r="C29">
        <v>4</v>
      </c>
      <c r="D29">
        <f t="shared" si="0"/>
        <v>6.6555740432612314E-3</v>
      </c>
      <c r="E29">
        <v>45.464160999999997</v>
      </c>
      <c r="F29">
        <v>9.1903360000000003</v>
      </c>
      <c r="G29">
        <f t="shared" si="1"/>
        <v>0.79349930110679767</v>
      </c>
      <c r="H29">
        <f t="shared" si="2"/>
        <v>0.16040162256456558</v>
      </c>
      <c r="I29">
        <f t="shared" si="3"/>
        <v>4.6080008430075519E-3</v>
      </c>
      <c r="J29">
        <f t="shared" si="4"/>
        <v>7.4553568920661406E-4</v>
      </c>
      <c r="K29">
        <f t="shared" si="5"/>
        <v>4.7441722789432466E-3</v>
      </c>
      <c r="N29">
        <f t="shared" si="6"/>
        <v>1000.9671803326976</v>
      </c>
      <c r="O29">
        <f t="shared" si="7"/>
        <v>6.6620111835786862</v>
      </c>
    </row>
    <row r="30" spans="1:15">
      <c r="A30" s="1" t="s">
        <v>183</v>
      </c>
      <c r="B30" s="1" t="s">
        <v>135</v>
      </c>
      <c r="C30">
        <v>4</v>
      </c>
      <c r="D30">
        <f t="shared" si="0"/>
        <v>6.6555740432612314E-3</v>
      </c>
      <c r="E30">
        <v>46</v>
      </c>
      <c r="F30">
        <v>25</v>
      </c>
      <c r="G30">
        <f t="shared" si="1"/>
        <v>0.80285145591739149</v>
      </c>
      <c r="H30">
        <f t="shared" si="2"/>
        <v>0.43633231299858238</v>
      </c>
      <c r="I30">
        <f t="shared" si="3"/>
        <v>4.1901783060045213E-3</v>
      </c>
      <c r="J30">
        <f t="shared" si="4"/>
        <v>1.9539122331248475E-3</v>
      </c>
      <c r="K30">
        <f t="shared" si="5"/>
        <v>4.7876193034186425E-3</v>
      </c>
      <c r="N30">
        <f t="shared" si="6"/>
        <v>521.12078602784197</v>
      </c>
      <c r="O30">
        <f t="shared" si="7"/>
        <v>3.4683579768907951</v>
      </c>
    </row>
    <row r="31" spans="1:15">
      <c r="A31" s="1" t="s">
        <v>184</v>
      </c>
      <c r="B31" s="1" t="s">
        <v>75</v>
      </c>
      <c r="C31">
        <v>4</v>
      </c>
      <c r="D31">
        <f t="shared" si="0"/>
        <v>6.6555740432612314E-3</v>
      </c>
      <c r="E31">
        <v>60.794096000000003</v>
      </c>
      <c r="F31">
        <v>58.119940999999997</v>
      </c>
      <c r="G31">
        <f t="shared" si="1"/>
        <v>1.0610571409735148</v>
      </c>
      <c r="H31">
        <f t="shared" si="2"/>
        <v>1.0143843315148455</v>
      </c>
      <c r="I31">
        <f t="shared" si="3"/>
        <v>1.7151885913249249E-3</v>
      </c>
      <c r="J31">
        <f t="shared" si="4"/>
        <v>2.7577046060957818E-3</v>
      </c>
      <c r="K31">
        <f t="shared" si="5"/>
        <v>5.8094629052124593E-3</v>
      </c>
      <c r="N31">
        <f t="shared" si="6"/>
        <v>2609.1393281778305</v>
      </c>
      <c r="O31">
        <f t="shared" si="7"/>
        <v>17.365319987872418</v>
      </c>
    </row>
    <row r="32" spans="1:15">
      <c r="A32" s="12" t="s">
        <v>50</v>
      </c>
      <c r="B32" s="1" t="s">
        <v>134</v>
      </c>
      <c r="C32">
        <v>4</v>
      </c>
      <c r="D32">
        <f t="shared" si="0"/>
        <v>6.6555740432612314E-3</v>
      </c>
      <c r="E32">
        <v>45.438158000000001</v>
      </c>
      <c r="F32">
        <v>10.993741999999999</v>
      </c>
      <c r="G32">
        <f t="shared" si="1"/>
        <v>0.79304546314140167</v>
      </c>
      <c r="H32">
        <f t="shared" si="2"/>
        <v>0.19187699501478642</v>
      </c>
      <c r="I32">
        <f t="shared" si="3"/>
        <v>4.5843694214463895E-3</v>
      </c>
      <c r="J32">
        <f t="shared" si="4"/>
        <v>8.9059152019338016E-4</v>
      </c>
      <c r="K32">
        <f t="shared" si="5"/>
        <v>4.7420533102443697E-3</v>
      </c>
      <c r="N32">
        <f t="shared" si="6"/>
        <v>886.92330604819438</v>
      </c>
      <c r="O32">
        <f t="shared" si="7"/>
        <v>5.9029837340977993</v>
      </c>
    </row>
    <row r="33" spans="1:15">
      <c r="A33" s="1" t="s">
        <v>185</v>
      </c>
      <c r="B33" s="1" t="s">
        <v>133</v>
      </c>
      <c r="C33">
        <v>3</v>
      </c>
      <c r="D33">
        <f t="shared" si="0"/>
        <v>4.9916805324459234E-3</v>
      </c>
      <c r="E33">
        <v>45.470832999999999</v>
      </c>
      <c r="F33">
        <v>10.989167</v>
      </c>
      <c r="G33">
        <f t="shared" si="1"/>
        <v>0.79361574947449076</v>
      </c>
      <c r="H33">
        <f t="shared" si="2"/>
        <v>0.1917971462015077</v>
      </c>
      <c r="I33">
        <f t="shared" si="3"/>
        <v>3.4363387759332661E-3</v>
      </c>
      <c r="J33">
        <f t="shared" si="4"/>
        <v>6.6728235595712125E-4</v>
      </c>
      <c r="K33">
        <f t="shared" si="5"/>
        <v>3.5585368639997803E-3</v>
      </c>
      <c r="N33">
        <f t="shared" si="6"/>
        <v>885.04152113572263</v>
      </c>
      <c r="O33">
        <f t="shared" si="7"/>
        <v>4.4178445314595143</v>
      </c>
    </row>
    <row r="34" spans="1:15">
      <c r="A34" s="12" t="s">
        <v>69</v>
      </c>
      <c r="B34" s="1" t="s">
        <v>33</v>
      </c>
      <c r="C34">
        <v>3</v>
      </c>
      <c r="D34">
        <f t="shared" ref="D34:D65" si="8">C34/(SUM($C$2:$C$152))</f>
        <v>4.9916805324459234E-3</v>
      </c>
      <c r="E34">
        <v>46.833333000000003</v>
      </c>
      <c r="F34">
        <v>29</v>
      </c>
      <c r="G34">
        <f t="shared" si="1"/>
        <v>0.81739586053291347</v>
      </c>
      <c r="H34">
        <f t="shared" si="2"/>
        <v>0.50614548307835561</v>
      </c>
      <c r="I34">
        <f t="shared" si="3"/>
        <v>2.9867589101806227E-3</v>
      </c>
      <c r="J34">
        <f t="shared" si="4"/>
        <v>1.655587498420327E-3</v>
      </c>
      <c r="K34">
        <f t="shared" si="5"/>
        <v>3.6407658240445238E-3</v>
      </c>
      <c r="N34">
        <f t="shared" si="6"/>
        <v>683.32856564467681</v>
      </c>
      <c r="O34">
        <f t="shared" si="7"/>
        <v>3.4109578983927293</v>
      </c>
    </row>
    <row r="35" spans="1:15">
      <c r="A35" s="1" t="s">
        <v>171</v>
      </c>
      <c r="B35" t="s">
        <v>155</v>
      </c>
      <c r="C35">
        <v>3</v>
      </c>
      <c r="D35">
        <f t="shared" si="8"/>
        <v>4.9916805324459234E-3</v>
      </c>
      <c r="E35">
        <v>46</v>
      </c>
      <c r="F35">
        <v>2</v>
      </c>
      <c r="G35">
        <f t="shared" si="1"/>
        <v>0.80285145591739149</v>
      </c>
      <c r="H35">
        <f t="shared" si="2"/>
        <v>3.4906585039886591E-2</v>
      </c>
      <c r="I35">
        <f t="shared" si="3"/>
        <v>3.465400349494616E-3</v>
      </c>
      <c r="J35">
        <f t="shared" si="4"/>
        <v>1.210144468013235E-4</v>
      </c>
      <c r="K35">
        <f t="shared" si="5"/>
        <v>3.5907144775639819E-3</v>
      </c>
      <c r="N35">
        <f t="shared" si="6"/>
        <v>1468.5203126872632</v>
      </c>
      <c r="O35">
        <f t="shared" si="7"/>
        <v>7.3303842563424118</v>
      </c>
    </row>
    <row r="36" spans="1:15">
      <c r="A36" s="1" t="s">
        <v>186</v>
      </c>
      <c r="B36" s="1" t="s">
        <v>132</v>
      </c>
      <c r="C36">
        <v>3</v>
      </c>
      <c r="D36">
        <f t="shared" si="8"/>
        <v>4.9916805324459234E-3</v>
      </c>
      <c r="E36">
        <v>39</v>
      </c>
      <c r="F36">
        <v>22</v>
      </c>
      <c r="G36">
        <f t="shared" si="1"/>
        <v>0.68067840827778847</v>
      </c>
      <c r="H36">
        <f t="shared" si="2"/>
        <v>0.38397243543875248</v>
      </c>
      <c r="I36">
        <f t="shared" si="3"/>
        <v>3.5967912883761379E-3</v>
      </c>
      <c r="J36">
        <f t="shared" si="4"/>
        <v>1.4531980093593819E-3</v>
      </c>
      <c r="K36">
        <f t="shared" si="5"/>
        <v>3.1413663446747289E-3</v>
      </c>
      <c r="N36">
        <f t="shared" si="6"/>
        <v>1204.7794736208625</v>
      </c>
      <c r="O36">
        <f t="shared" si="7"/>
        <v>6.0138742443637065</v>
      </c>
    </row>
    <row r="37" spans="1:15">
      <c r="A37" s="1" t="s">
        <v>187</v>
      </c>
      <c r="B37" s="1" t="s">
        <v>131</v>
      </c>
      <c r="C37">
        <v>3</v>
      </c>
      <c r="D37">
        <f t="shared" si="8"/>
        <v>4.9916805324459234E-3</v>
      </c>
      <c r="E37">
        <v>49.738979</v>
      </c>
      <c r="F37">
        <v>28.836468</v>
      </c>
      <c r="G37">
        <f t="shared" si="1"/>
        <v>0.86810895013031653</v>
      </c>
      <c r="H37">
        <f t="shared" si="2"/>
        <v>0.50329131124598414</v>
      </c>
      <c r="I37">
        <f t="shared" si="3"/>
        <v>2.8259556683986491E-3</v>
      </c>
      <c r="J37">
        <f t="shared" si="4"/>
        <v>1.5559253952292086E-3</v>
      </c>
      <c r="K37">
        <f t="shared" si="5"/>
        <v>3.809192206062329E-3</v>
      </c>
      <c r="N37">
        <f t="shared" si="6"/>
        <v>569.91725299930897</v>
      </c>
      <c r="O37">
        <f t="shared" si="7"/>
        <v>2.8448448569017084</v>
      </c>
    </row>
    <row r="38" spans="1:15">
      <c r="A38" s="1" t="s">
        <v>188</v>
      </c>
      <c r="B38" s="1" t="s">
        <v>130</v>
      </c>
      <c r="C38">
        <v>3</v>
      </c>
      <c r="D38">
        <f t="shared" si="8"/>
        <v>4.9916805324459234E-3</v>
      </c>
      <c r="E38">
        <v>48.137194000000001</v>
      </c>
      <c r="F38">
        <v>11.5755</v>
      </c>
      <c r="G38">
        <f t="shared" si="1"/>
        <v>0.84015252797125928</v>
      </c>
      <c r="H38">
        <f t="shared" si="2"/>
        <v>0.2020305875646036</v>
      </c>
      <c r="I38">
        <f t="shared" si="3"/>
        <v>3.2634415199373425E-3</v>
      </c>
      <c r="J38">
        <f t="shared" si="4"/>
        <v>6.6843420084609169E-4</v>
      </c>
      <c r="K38">
        <f t="shared" si="5"/>
        <v>3.7175287091141488E-3</v>
      </c>
      <c r="N38">
        <f t="shared" si="6"/>
        <v>705.99153819855349</v>
      </c>
      <c r="O38">
        <f t="shared" si="7"/>
        <v>3.5240842172972719</v>
      </c>
    </row>
    <row r="39" spans="1:15">
      <c r="A39" s="12" t="s">
        <v>8</v>
      </c>
      <c r="B39" s="1" t="s">
        <v>129</v>
      </c>
      <c r="C39">
        <v>3</v>
      </c>
      <c r="D39">
        <f t="shared" si="8"/>
        <v>4.9916805324459234E-3</v>
      </c>
      <c r="E39" s="3">
        <v>51.815277999999999</v>
      </c>
      <c r="F39" s="6">
        <v>24.952777999999999</v>
      </c>
      <c r="G39">
        <f t="shared" si="1"/>
        <v>0.9043472039361824</v>
      </c>
      <c r="H39">
        <f t="shared" si="2"/>
        <v>0.4355081336192056</v>
      </c>
      <c r="I39">
        <f t="shared" si="3"/>
        <v>2.7978047133144293E-3</v>
      </c>
      <c r="J39">
        <f t="shared" si="4"/>
        <v>1.3018315488468812E-3</v>
      </c>
      <c r="K39">
        <f t="shared" si="5"/>
        <v>3.9235695409387244E-3</v>
      </c>
      <c r="N39">
        <f t="shared" si="6"/>
        <v>362.70210867203031</v>
      </c>
      <c r="O39">
        <f t="shared" si="7"/>
        <v>1.8104930549352594</v>
      </c>
    </row>
    <row r="40" spans="1:15">
      <c r="A40" s="1" t="s">
        <v>189</v>
      </c>
      <c r="B40" s="1" t="s">
        <v>74</v>
      </c>
      <c r="C40">
        <v>3</v>
      </c>
      <c r="D40">
        <f t="shared" si="8"/>
        <v>4.9916805324459234E-3</v>
      </c>
      <c r="E40" s="3">
        <v>53.528333000000003</v>
      </c>
      <c r="F40">
        <v>28.046666999999999</v>
      </c>
      <c r="G40">
        <f t="shared" si="1"/>
        <v>0.93424565395393389</v>
      </c>
      <c r="H40">
        <f t="shared" si="2"/>
        <v>0.48950668336044045</v>
      </c>
      <c r="I40">
        <f t="shared" si="3"/>
        <v>2.6187296079969581E-3</v>
      </c>
      <c r="J40">
        <f t="shared" si="4"/>
        <v>1.3951403668930518E-3</v>
      </c>
      <c r="K40">
        <f t="shared" si="5"/>
        <v>4.0140644158838858E-3</v>
      </c>
      <c r="N40">
        <f t="shared" si="6"/>
        <v>644.32869536708449</v>
      </c>
      <c r="O40">
        <f t="shared" si="7"/>
        <v>3.2162830051601556</v>
      </c>
    </row>
    <row r="41" spans="1:15">
      <c r="A41" s="12" t="s">
        <v>22</v>
      </c>
      <c r="B41" s="1" t="s">
        <v>128</v>
      </c>
      <c r="C41">
        <v>3</v>
      </c>
      <c r="D41">
        <f t="shared" si="8"/>
        <v>4.9916805324459234E-3</v>
      </c>
      <c r="E41" s="3">
        <v>47</v>
      </c>
      <c r="F41">
        <v>19</v>
      </c>
      <c r="G41">
        <f t="shared" si="1"/>
        <v>0.82030474843733492</v>
      </c>
      <c r="H41">
        <f t="shared" si="2"/>
        <v>0.33161255787892258</v>
      </c>
      <c r="I41">
        <f t="shared" si="3"/>
        <v>3.2188458467588862E-3</v>
      </c>
      <c r="J41">
        <f t="shared" si="4"/>
        <v>1.1083375079618386E-3</v>
      </c>
      <c r="K41">
        <f t="shared" si="5"/>
        <v>3.6506840347046779E-3</v>
      </c>
      <c r="N41">
        <f t="shared" si="6"/>
        <v>341.50570445174486</v>
      </c>
      <c r="O41">
        <f t="shared" si="7"/>
        <v>1.704687376631006</v>
      </c>
    </row>
    <row r="42" spans="1:15">
      <c r="A42" s="1" t="s">
        <v>190</v>
      </c>
      <c r="B42" s="1" t="s">
        <v>127</v>
      </c>
      <c r="C42">
        <v>3</v>
      </c>
      <c r="D42">
        <f t="shared" si="8"/>
        <v>4.9916805324459234E-3</v>
      </c>
      <c r="E42" s="3">
        <v>45.439722000000003</v>
      </c>
      <c r="F42">
        <v>12.331944</v>
      </c>
      <c r="G42">
        <f t="shared" si="1"/>
        <v>0.79307276009090277</v>
      </c>
      <c r="H42">
        <f t="shared" si="2"/>
        <v>0.21523302597155961</v>
      </c>
      <c r="I42">
        <f t="shared" si="3"/>
        <v>3.4216453734935235E-3</v>
      </c>
      <c r="J42">
        <f t="shared" si="4"/>
        <v>7.4803793539798325E-4</v>
      </c>
      <c r="K42">
        <f t="shared" si="5"/>
        <v>3.5566355904499834E-3</v>
      </c>
      <c r="N42">
        <f t="shared" si="6"/>
        <v>804.83757277029872</v>
      </c>
      <c r="O42">
        <f t="shared" si="7"/>
        <v>4.0174920437785291</v>
      </c>
    </row>
    <row r="43" spans="1:15">
      <c r="A43" s="1" t="s">
        <v>191</v>
      </c>
      <c r="B43" s="1" t="s">
        <v>38</v>
      </c>
      <c r="C43">
        <v>2</v>
      </c>
      <c r="D43">
        <f t="shared" si="8"/>
        <v>3.3277870216306157E-3</v>
      </c>
      <c r="E43" s="3">
        <v>46.066667000000002</v>
      </c>
      <c r="F43">
        <v>23.583333</v>
      </c>
      <c r="G43">
        <f t="shared" si="1"/>
        <v>0.80401501456981872</v>
      </c>
      <c r="H43">
        <f t="shared" si="2"/>
        <v>0.41160680944423184</v>
      </c>
      <c r="I43">
        <f t="shared" si="3"/>
        <v>2.1160479017191397E-3</v>
      </c>
      <c r="J43">
        <f t="shared" si="4"/>
        <v>9.2374565356220155E-4</v>
      </c>
      <c r="K43">
        <f t="shared" si="5"/>
        <v>2.3964978002260157E-3</v>
      </c>
      <c r="N43">
        <f t="shared" si="6"/>
        <v>460.42440907578128</v>
      </c>
      <c r="O43">
        <f t="shared" si="7"/>
        <v>1.5321943729643304</v>
      </c>
    </row>
    <row r="44" spans="1:15">
      <c r="A44" s="12" t="s">
        <v>66</v>
      </c>
      <c r="B44" s="1" t="s">
        <v>126</v>
      </c>
      <c r="C44">
        <v>2</v>
      </c>
      <c r="D44">
        <f t="shared" si="8"/>
        <v>3.3277870216306157E-3</v>
      </c>
      <c r="E44" s="3">
        <v>51.398333999999998</v>
      </c>
      <c r="F44">
        <v>16.852913999999998</v>
      </c>
      <c r="G44">
        <f t="shared" si="1"/>
        <v>0.89707015833974713</v>
      </c>
      <c r="H44">
        <f t="shared" si="2"/>
        <v>0.29413883785544759</v>
      </c>
      <c r="I44">
        <f t="shared" si="3"/>
        <v>1.9870451409162294E-3</v>
      </c>
      <c r="J44">
        <f t="shared" si="4"/>
        <v>6.0192721594696098E-4</v>
      </c>
      <c r="K44">
        <f t="shared" si="5"/>
        <v>2.600673315892772E-3</v>
      </c>
      <c r="N44">
        <f t="shared" si="6"/>
        <v>337.51164521432889</v>
      </c>
      <c r="O44">
        <f t="shared" si="7"/>
        <v>1.1231668725934405</v>
      </c>
    </row>
    <row r="45" spans="1:15">
      <c r="A45" s="12" t="s">
        <v>192</v>
      </c>
      <c r="B45" s="1" t="s">
        <v>46</v>
      </c>
      <c r="C45">
        <v>2</v>
      </c>
      <c r="D45">
        <f t="shared" si="8"/>
        <v>3.3277870216306157E-3</v>
      </c>
      <c r="E45" s="3">
        <v>39.828175000000002</v>
      </c>
      <c r="F45">
        <v>-98.579499999999996</v>
      </c>
      <c r="G45">
        <f t="shared" si="1"/>
        <v>0.69513278881049256</v>
      </c>
      <c r="H45">
        <f t="shared" si="2"/>
        <v>-1.72053684996975</v>
      </c>
      <c r="I45">
        <f t="shared" si="3"/>
        <v>-3.8125379652792572E-4</v>
      </c>
      <c r="J45">
        <f t="shared" si="4"/>
        <v>-2.5270381090336069E-3</v>
      </c>
      <c r="K45">
        <f t="shared" si="5"/>
        <v>2.1314057331859788E-3</v>
      </c>
      <c r="N45">
        <f t="shared" si="6"/>
        <v>8439.4278034906347</v>
      </c>
      <c r="O45">
        <f t="shared" si="7"/>
        <v>28.084618314444707</v>
      </c>
    </row>
    <row r="46" spans="1:15">
      <c r="A46" s="1" t="s">
        <v>193</v>
      </c>
      <c r="B46" s="1" t="s">
        <v>125</v>
      </c>
      <c r="C46">
        <v>2</v>
      </c>
      <c r="D46">
        <f t="shared" si="8"/>
        <v>3.3277870216306157E-3</v>
      </c>
      <c r="E46" s="3">
        <v>40.366655999999999</v>
      </c>
      <c r="F46">
        <v>49.835183000000001</v>
      </c>
      <c r="G46">
        <f t="shared" si="1"/>
        <v>0.7045310552199241</v>
      </c>
      <c r="H46">
        <f t="shared" si="2"/>
        <v>0.86978802668390531</v>
      </c>
      <c r="I46">
        <f t="shared" si="3"/>
        <v>1.6353633390903419E-3</v>
      </c>
      <c r="J46">
        <f t="shared" si="4"/>
        <v>1.9376033311781264E-3</v>
      </c>
      <c r="K46">
        <f t="shared" si="5"/>
        <v>2.155329798777876E-3</v>
      </c>
      <c r="N46">
        <f t="shared" si="6"/>
        <v>2483.9446661010397</v>
      </c>
      <c r="O46">
        <f t="shared" si="7"/>
        <v>8.2660388222996328</v>
      </c>
    </row>
    <row r="47" spans="1:15">
      <c r="A47" s="1" t="s">
        <v>194</v>
      </c>
      <c r="B47" s="1" t="s">
        <v>124</v>
      </c>
      <c r="C47">
        <v>2</v>
      </c>
      <c r="D47">
        <f t="shared" si="8"/>
        <v>3.3277870216306157E-3</v>
      </c>
      <c r="E47" s="3">
        <v>45.65</v>
      </c>
      <c r="F47">
        <v>25.6</v>
      </c>
      <c r="G47">
        <f t="shared" si="1"/>
        <v>0.79674280353541149</v>
      </c>
      <c r="H47">
        <f t="shared" si="2"/>
        <v>0.44680428851054838</v>
      </c>
      <c r="I47">
        <f t="shared" si="3"/>
        <v>2.0978922785991508E-3</v>
      </c>
      <c r="J47">
        <f t="shared" si="4"/>
        <v>1.0051415640526746E-3</v>
      </c>
      <c r="K47">
        <f t="shared" si="5"/>
        <v>2.3796438567443177E-3</v>
      </c>
      <c r="N47">
        <f t="shared" si="6"/>
        <v>579.73444275002885</v>
      </c>
      <c r="O47">
        <f t="shared" si="7"/>
        <v>1.9292327545758032</v>
      </c>
    </row>
    <row r="48" spans="1:15">
      <c r="A48" s="1" t="s">
        <v>195</v>
      </c>
      <c r="B48" s="1" t="s">
        <v>123</v>
      </c>
      <c r="C48">
        <v>2</v>
      </c>
      <c r="D48">
        <f t="shared" si="8"/>
        <v>3.3277870216306157E-3</v>
      </c>
      <c r="E48" s="3">
        <v>44.435555999999998</v>
      </c>
      <c r="F48">
        <v>26.096111000000001</v>
      </c>
      <c r="G48">
        <f t="shared" si="1"/>
        <v>0.77554675715432131</v>
      </c>
      <c r="H48">
        <f t="shared" si="2"/>
        <v>0.45546305891590994</v>
      </c>
      <c r="I48">
        <f t="shared" si="3"/>
        <v>2.133934946127786E-3</v>
      </c>
      <c r="J48">
        <f t="shared" si="4"/>
        <v>1.0452243446166965E-3</v>
      </c>
      <c r="K48">
        <f t="shared" si="5"/>
        <v>2.3298056091546277E-3</v>
      </c>
      <c r="N48">
        <f t="shared" si="6"/>
        <v>714.04985508400216</v>
      </c>
      <c r="O48">
        <f t="shared" si="7"/>
        <v>2.3762058405457642</v>
      </c>
    </row>
    <row r="49" spans="1:15">
      <c r="A49" s="12" t="s">
        <v>41</v>
      </c>
      <c r="B49" t="s">
        <v>23</v>
      </c>
      <c r="C49">
        <v>2</v>
      </c>
      <c r="D49">
        <f t="shared" si="8"/>
        <v>3.3277870216306157E-3</v>
      </c>
      <c r="E49">
        <v>41.438144999999999</v>
      </c>
      <c r="F49">
        <v>45.187688000000001</v>
      </c>
      <c r="G49">
        <f t="shared" si="1"/>
        <v>0.72323206616882563</v>
      </c>
      <c r="H49">
        <f t="shared" si="2"/>
        <v>0.7886739369639314</v>
      </c>
      <c r="I49">
        <f t="shared" si="3"/>
        <v>1.7582624544762453E-3</v>
      </c>
      <c r="J49">
        <f t="shared" si="4"/>
        <v>1.7698196940578849E-3</v>
      </c>
      <c r="K49">
        <f t="shared" si="5"/>
        <v>2.2023664211563865E-3</v>
      </c>
      <c r="N49">
        <f t="shared" si="6"/>
        <v>2094.3363951464107</v>
      </c>
      <c r="O49">
        <f t="shared" si="7"/>
        <v>6.9695054746968745</v>
      </c>
    </row>
    <row r="50" spans="1:15">
      <c r="A50" s="1" t="s">
        <v>83</v>
      </c>
      <c r="B50" s="1" t="s">
        <v>39</v>
      </c>
      <c r="C50">
        <v>2</v>
      </c>
      <c r="D50">
        <f t="shared" si="8"/>
        <v>3.3277870216306157E-3</v>
      </c>
      <c r="E50">
        <v>50.8</v>
      </c>
      <c r="F50">
        <v>19.116667</v>
      </c>
      <c r="G50">
        <f t="shared" si="1"/>
        <v>0.88662726001311931</v>
      </c>
      <c r="H50">
        <f t="shared" si="2"/>
        <v>0.33364878115734681</v>
      </c>
      <c r="I50">
        <f t="shared" si="3"/>
        <v>1.98727193532424E-3</v>
      </c>
      <c r="J50">
        <f t="shared" si="4"/>
        <v>6.888020764375004E-4</v>
      </c>
      <c r="K50">
        <f t="shared" si="5"/>
        <v>2.5788502119939421E-3</v>
      </c>
      <c r="N50">
        <f t="shared" si="6"/>
        <v>169.53508971927167</v>
      </c>
      <c r="O50">
        <f t="shared" si="7"/>
        <v>0.56417667127877424</v>
      </c>
    </row>
    <row r="51" spans="1:15">
      <c r="A51" s="1" t="s">
        <v>196</v>
      </c>
      <c r="B51" s="1" t="s">
        <v>122</v>
      </c>
      <c r="C51">
        <v>2</v>
      </c>
      <c r="D51">
        <f t="shared" si="8"/>
        <v>3.3277870216306157E-3</v>
      </c>
      <c r="E51">
        <v>40.5</v>
      </c>
      <c r="F51">
        <v>60</v>
      </c>
      <c r="G51">
        <f t="shared" si="1"/>
        <v>0.70685834705770345</v>
      </c>
      <c r="H51">
        <f t="shared" si="2"/>
        <v>1.0471975511965976</v>
      </c>
      <c r="I51">
        <f t="shared" si="3"/>
        <v>1.2652345517471398E-3</v>
      </c>
      <c r="J51">
        <f t="shared" si="4"/>
        <v>2.1914505271176795E-3</v>
      </c>
      <c r="K51">
        <f t="shared" si="5"/>
        <v>2.1612247864565182E-3</v>
      </c>
      <c r="N51">
        <f t="shared" si="6"/>
        <v>3197.2151539777096</v>
      </c>
      <c r="O51">
        <f t="shared" si="7"/>
        <v>10.639651094767753</v>
      </c>
    </row>
    <row r="52" spans="1:15">
      <c r="A52" s="1" t="s">
        <v>82</v>
      </c>
      <c r="B52" t="s">
        <v>150</v>
      </c>
      <c r="C52">
        <v>2</v>
      </c>
      <c r="D52">
        <f t="shared" si="8"/>
        <v>3.3277870216306157E-3</v>
      </c>
      <c r="E52">
        <v>49.85</v>
      </c>
      <c r="F52" s="4">
        <v>24.016667000000002</v>
      </c>
      <c r="G52">
        <f t="shared" si="1"/>
        <v>0.87004663211917321</v>
      </c>
      <c r="H52">
        <f t="shared" si="2"/>
        <v>0.41916991450506896</v>
      </c>
      <c r="I52">
        <f t="shared" si="3"/>
        <v>1.9599650146507617E-3</v>
      </c>
      <c r="J52">
        <f t="shared" si="4"/>
        <v>8.7331589581137804E-4</v>
      </c>
      <c r="K52">
        <f t="shared" si="5"/>
        <v>2.5436239794437727E-3</v>
      </c>
      <c r="N52">
        <f t="shared" si="6"/>
        <v>223.39861611979171</v>
      </c>
      <c r="O52">
        <f t="shared" si="7"/>
        <v>0.74342301537368294</v>
      </c>
    </row>
    <row r="53" spans="1:15">
      <c r="A53" s="1" t="s">
        <v>53</v>
      </c>
      <c r="B53" s="1" t="s">
        <v>121</v>
      </c>
      <c r="C53">
        <v>2</v>
      </c>
      <c r="D53">
        <f t="shared" si="8"/>
        <v>3.3277870216306157E-3</v>
      </c>
      <c r="E53">
        <v>43.440300000000001</v>
      </c>
      <c r="F53">
        <v>13.607431</v>
      </c>
      <c r="G53">
        <f t="shared" si="1"/>
        <v>0.75817626305409269</v>
      </c>
      <c r="H53">
        <f t="shared" si="2"/>
        <v>0.23749447368794452</v>
      </c>
      <c r="I53">
        <f t="shared" si="3"/>
        <v>2.3484532296383065E-3</v>
      </c>
      <c r="J53">
        <f t="shared" si="4"/>
        <v>5.6847305051617003E-4</v>
      </c>
      <c r="K53">
        <f t="shared" si="5"/>
        <v>2.2881809981667562E-3</v>
      </c>
      <c r="N53">
        <f t="shared" si="6"/>
        <v>900.17043233438085</v>
      </c>
      <c r="O53">
        <f t="shared" si="7"/>
        <v>2.9955754819779727</v>
      </c>
    </row>
    <row r="54" spans="1:15">
      <c r="A54" s="1" t="s">
        <v>61</v>
      </c>
      <c r="B54" s="1" t="s">
        <v>73</v>
      </c>
      <c r="C54">
        <v>2</v>
      </c>
      <c r="D54">
        <f t="shared" si="8"/>
        <v>3.3277870216306157E-3</v>
      </c>
      <c r="E54">
        <v>53.9</v>
      </c>
      <c r="F54">
        <v>27.566666999999999</v>
      </c>
      <c r="G54">
        <f t="shared" si="1"/>
        <v>0.9407324668249436</v>
      </c>
      <c r="H54">
        <f t="shared" si="2"/>
        <v>0.48112910295086764</v>
      </c>
      <c r="I54">
        <f t="shared" si="3"/>
        <v>1.7381252567886486E-3</v>
      </c>
      <c r="J54">
        <f t="shared" si="4"/>
        <v>9.0738276133903791E-4</v>
      </c>
      <c r="K54">
        <f t="shared" si="5"/>
        <v>2.6888182492446938E-3</v>
      </c>
      <c r="N54">
        <f t="shared" si="6"/>
        <v>646.50654207460559</v>
      </c>
      <c r="O54">
        <f t="shared" si="7"/>
        <v>2.1514360801151602</v>
      </c>
    </row>
    <row r="55" spans="1:15">
      <c r="A55" s="1" t="s">
        <v>42</v>
      </c>
      <c r="B55" t="s">
        <v>21</v>
      </c>
      <c r="C55">
        <v>2</v>
      </c>
      <c r="D55">
        <f t="shared" si="8"/>
        <v>3.3277870216306157E-3</v>
      </c>
      <c r="E55">
        <v>47.25</v>
      </c>
      <c r="F55">
        <v>28.516667000000002</v>
      </c>
      <c r="G55">
        <f t="shared" si="1"/>
        <v>0.82466807156732069</v>
      </c>
      <c r="H55">
        <f t="shared" si="2"/>
        <v>0.49770973084481385</v>
      </c>
      <c r="I55">
        <f t="shared" si="3"/>
        <v>1.9848501387458315E-3</v>
      </c>
      <c r="J55">
        <f t="shared" si="4"/>
        <v>1.0784334073735485E-3</v>
      </c>
      <c r="K55">
        <f t="shared" si="5"/>
        <v>2.4436689165912998E-3</v>
      </c>
      <c r="N55">
        <f t="shared" si="6"/>
        <v>628.11072326869692</v>
      </c>
      <c r="O55">
        <f t="shared" si="7"/>
        <v>2.0902187130405889</v>
      </c>
    </row>
    <row r="56" spans="1:15">
      <c r="A56" s="1" t="s">
        <v>60</v>
      </c>
      <c r="B56" s="1" t="s">
        <v>120</v>
      </c>
      <c r="C56">
        <v>2</v>
      </c>
      <c r="D56">
        <f t="shared" si="8"/>
        <v>3.3277870216306157E-3</v>
      </c>
      <c r="E56">
        <v>40.833333000000003</v>
      </c>
      <c r="F56">
        <v>14.25</v>
      </c>
      <c r="G56">
        <f t="shared" si="1"/>
        <v>0.71267610541325377</v>
      </c>
      <c r="H56">
        <f t="shared" si="2"/>
        <v>0.24870941840919195</v>
      </c>
      <c r="I56">
        <f t="shared" si="3"/>
        <v>2.4403808252352784E-3</v>
      </c>
      <c r="J56">
        <f t="shared" si="4"/>
        <v>6.1977777468758444E-4</v>
      </c>
      <c r="K56">
        <f t="shared" si="5"/>
        <v>2.1759097865399779E-3</v>
      </c>
      <c r="N56">
        <f t="shared" si="6"/>
        <v>1124.4416827055686</v>
      </c>
      <c r="O56">
        <f t="shared" si="7"/>
        <v>3.7419024382880819</v>
      </c>
    </row>
    <row r="57" spans="1:15">
      <c r="A57" s="1" t="s">
        <v>197</v>
      </c>
      <c r="B57" s="1" t="s">
        <v>37</v>
      </c>
      <c r="C57" s="1">
        <v>2</v>
      </c>
      <c r="D57">
        <f t="shared" si="8"/>
        <v>3.3277870216306157E-3</v>
      </c>
      <c r="E57">
        <v>50.133333</v>
      </c>
      <c r="F57">
        <v>19.100000000000001</v>
      </c>
      <c r="G57">
        <f t="shared" si="1"/>
        <v>0.87499172584872631</v>
      </c>
      <c r="H57">
        <f t="shared" si="2"/>
        <v>0.33335788713091696</v>
      </c>
      <c r="I57">
        <f t="shared" si="3"/>
        <v>2.0156914640641834E-3</v>
      </c>
      <c r="J57">
        <f t="shared" si="4"/>
        <v>6.9799575127849891E-4</v>
      </c>
      <c r="K57">
        <f t="shared" si="5"/>
        <v>2.5542036555899605E-3</v>
      </c>
      <c r="N57">
        <f t="shared" si="6"/>
        <v>134.79873441477579</v>
      </c>
      <c r="O57">
        <f t="shared" si="7"/>
        <v>0.4485814789177231</v>
      </c>
    </row>
    <row r="58" spans="1:15">
      <c r="B58" s="1" t="s">
        <v>119</v>
      </c>
      <c r="C58">
        <v>2</v>
      </c>
      <c r="D58">
        <f t="shared" si="8"/>
        <v>3.3277870216306157E-3</v>
      </c>
      <c r="E58">
        <v>51.324444</v>
      </c>
      <c r="F58">
        <v>28.808056000000001</v>
      </c>
      <c r="G58">
        <f t="shared" si="1"/>
        <v>0.89578053455544859</v>
      </c>
      <c r="H58">
        <f t="shared" si="2"/>
        <v>0.50279542829890755</v>
      </c>
      <c r="I58">
        <f t="shared" si="3"/>
        <v>1.8221968801529899E-3</v>
      </c>
      <c r="J58">
        <f t="shared" si="4"/>
        <v>1.0020948792263695E-3</v>
      </c>
      <c r="K58">
        <f t="shared" si="5"/>
        <v>2.5979936189918103E-3</v>
      </c>
      <c r="N58">
        <f t="shared" si="6"/>
        <v>583.80727366756389</v>
      </c>
      <c r="O58">
        <f t="shared" si="7"/>
        <v>1.9427862684444723</v>
      </c>
    </row>
    <row r="59" spans="1:15">
      <c r="B59" s="1" t="s">
        <v>51</v>
      </c>
      <c r="C59">
        <v>2</v>
      </c>
      <c r="D59">
        <f t="shared" si="8"/>
        <v>3.3277870216306157E-3</v>
      </c>
      <c r="E59">
        <v>41.883898000000002</v>
      </c>
      <c r="F59">
        <v>12.474022</v>
      </c>
      <c r="G59">
        <f t="shared" si="1"/>
        <v>0.73101192366946799</v>
      </c>
      <c r="H59">
        <f t="shared" si="2"/>
        <v>0.21771275486620809</v>
      </c>
      <c r="I59">
        <f t="shared" si="3"/>
        <v>2.4190501898932524E-3</v>
      </c>
      <c r="J59">
        <f t="shared" si="4"/>
        <v>5.3513992386826749E-4</v>
      </c>
      <c r="K59">
        <f t="shared" si="5"/>
        <v>2.221708329640245E-3</v>
      </c>
      <c r="N59">
        <f t="shared" si="6"/>
        <v>1095.4648782719178</v>
      </c>
      <c r="O59">
        <f t="shared" si="7"/>
        <v>3.6454738045654502</v>
      </c>
    </row>
    <row r="60" spans="1:15">
      <c r="B60" s="1" t="s">
        <v>57</v>
      </c>
      <c r="C60">
        <v>2</v>
      </c>
      <c r="D60">
        <f t="shared" si="8"/>
        <v>3.3277870216306157E-3</v>
      </c>
      <c r="E60">
        <v>49.416666999999997</v>
      </c>
      <c r="F60">
        <v>27</v>
      </c>
      <c r="G60">
        <f t="shared" si="1"/>
        <v>0.86248354451162867</v>
      </c>
      <c r="H60">
        <f t="shared" si="2"/>
        <v>0.47123889803846897</v>
      </c>
      <c r="I60">
        <f t="shared" si="3"/>
        <v>1.9289426104980266E-3</v>
      </c>
      <c r="J60">
        <f t="shared" si="4"/>
        <v>9.8284535066296371E-4</v>
      </c>
      <c r="K60">
        <f t="shared" si="5"/>
        <v>2.5273230666890251E-3</v>
      </c>
      <c r="N60">
        <f t="shared" si="6"/>
        <v>441.43741034448561</v>
      </c>
      <c r="O60">
        <f t="shared" si="7"/>
        <v>1.4690096850066077</v>
      </c>
    </row>
    <row r="61" spans="1:15">
      <c r="B61" s="3" t="s">
        <v>115</v>
      </c>
      <c r="C61">
        <v>2</v>
      </c>
      <c r="D61">
        <f t="shared" si="8"/>
        <v>3.3277870216306157E-3</v>
      </c>
      <c r="E61">
        <v>40.633333</v>
      </c>
      <c r="F61">
        <v>22.95</v>
      </c>
      <c r="G61">
        <f t="shared" ref="G61:H65" si="9">(E61*PI())/180</f>
        <v>0.7091854469092651</v>
      </c>
      <c r="H61">
        <f t="shared" si="9"/>
        <v>0.40055306333269863</v>
      </c>
      <c r="I61">
        <f t="shared" si="3"/>
        <v>2.3255334441200544E-3</v>
      </c>
      <c r="J61">
        <f t="shared" si="4"/>
        <v>9.8473619982470989E-4</v>
      </c>
      <c r="K61">
        <f t="shared" si="5"/>
        <v>2.1671075834778192E-3</v>
      </c>
      <c r="N61">
        <f t="shared" si="6"/>
        <v>1032.2452116938787</v>
      </c>
      <c r="O61">
        <f t="shared" si="7"/>
        <v>3.4350922186152371</v>
      </c>
    </row>
    <row r="62" spans="1:15">
      <c r="B62" s="1" t="s">
        <v>26</v>
      </c>
      <c r="C62">
        <v>2</v>
      </c>
      <c r="D62">
        <f t="shared" si="8"/>
        <v>3.3277870216306157E-3</v>
      </c>
      <c r="E62">
        <v>39.65</v>
      </c>
      <c r="F62">
        <v>66.95</v>
      </c>
      <c r="G62">
        <f t="shared" si="9"/>
        <v>0.69202304841575168</v>
      </c>
      <c r="H62">
        <f t="shared" si="9"/>
        <v>1.1684979342102035</v>
      </c>
      <c r="I62">
        <f t="shared" si="3"/>
        <v>1.0032094263726712E-3</v>
      </c>
      <c r="J62">
        <f t="shared" si="4"/>
        <v>2.3576907303651381E-3</v>
      </c>
      <c r="K62">
        <f t="shared" si="5"/>
        <v>2.1234480752117487E-3</v>
      </c>
      <c r="N62">
        <f t="shared" si="6"/>
        <v>3747.2317491567351</v>
      </c>
      <c r="O62">
        <f t="shared" si="7"/>
        <v>12.469989181885975</v>
      </c>
    </row>
    <row r="63" spans="1:15">
      <c r="B63" s="1" t="s">
        <v>118</v>
      </c>
      <c r="C63">
        <v>2</v>
      </c>
      <c r="D63">
        <f t="shared" si="8"/>
        <v>3.3277870216306157E-3</v>
      </c>
      <c r="E63">
        <v>60</v>
      </c>
      <c r="F63">
        <v>105</v>
      </c>
      <c r="G63">
        <f t="shared" si="9"/>
        <v>1.0471975511965976</v>
      </c>
      <c r="H63">
        <f t="shared" si="9"/>
        <v>1.8325957145940461</v>
      </c>
      <c r="I63">
        <f t="shared" si="3"/>
        <v>-4.3064732962149903E-4</v>
      </c>
      <c r="J63">
        <f t="shared" si="4"/>
        <v>1.6071977142912955E-3</v>
      </c>
      <c r="K63">
        <f t="shared" si="5"/>
        <v>2.8819480991162682E-3</v>
      </c>
      <c r="N63">
        <f t="shared" si="6"/>
        <v>5121.1456760756082</v>
      </c>
      <c r="O63">
        <f t="shared" si="7"/>
        <v>17.042082116724153</v>
      </c>
    </row>
    <row r="64" spans="1:15">
      <c r="B64" s="1" t="s">
        <v>117</v>
      </c>
      <c r="C64">
        <v>2</v>
      </c>
      <c r="D64">
        <f t="shared" si="8"/>
        <v>3.3277870216306157E-3</v>
      </c>
      <c r="E64">
        <v>41.887222000000001</v>
      </c>
      <c r="F64">
        <v>12.465555999999999</v>
      </c>
      <c r="G64">
        <f t="shared" si="9"/>
        <v>0.7310699384138043</v>
      </c>
      <c r="H64">
        <f t="shared" si="9"/>
        <v>0.21756499529173423</v>
      </c>
      <c r="I64">
        <f t="shared" si="3"/>
        <v>2.4190033781245008E-3</v>
      </c>
      <c r="J64">
        <f t="shared" si="4"/>
        <v>5.347546576539708E-4</v>
      </c>
      <c r="K64">
        <f t="shared" si="5"/>
        <v>2.2218520594478835E-3</v>
      </c>
      <c r="N64">
        <f t="shared" si="6"/>
        <v>1095.5457162526939</v>
      </c>
      <c r="O64">
        <f t="shared" si="7"/>
        <v>3.645742816148732</v>
      </c>
    </row>
    <row r="65" spans="2:15">
      <c r="B65" s="1" t="s">
        <v>36</v>
      </c>
      <c r="C65">
        <v>2</v>
      </c>
      <c r="D65">
        <f t="shared" si="8"/>
        <v>3.3277870216306157E-3</v>
      </c>
      <c r="E65">
        <v>45.636111</v>
      </c>
      <c r="F65">
        <v>13.804167</v>
      </c>
      <c r="G65">
        <f t="shared" si="9"/>
        <v>0.79650039475560197</v>
      </c>
      <c r="H65">
        <f t="shared" si="9"/>
        <v>0.24092816464514805</v>
      </c>
      <c r="I65">
        <f t="shared" si="3"/>
        <v>2.2596255752170809E-3</v>
      </c>
      <c r="J65">
        <f t="shared" si="4"/>
        <v>5.5519153010102104E-4</v>
      </c>
      <c r="K65">
        <f t="shared" si="5"/>
        <v>2.3790798822364346E-3</v>
      </c>
      <c r="N65">
        <f t="shared" si="6"/>
        <v>704.67299006523785</v>
      </c>
      <c r="O65">
        <f t="shared" si="7"/>
        <v>2.3450016308327384</v>
      </c>
    </row>
    <row r="66" spans="2:15">
      <c r="B66" s="3" t="s">
        <v>116</v>
      </c>
      <c r="C66">
        <v>2</v>
      </c>
      <c r="D66">
        <f t="shared" ref="D66:D97" si="10">C66/(SUM($C$2:$C$152))</f>
        <v>3.3277870216306157E-3</v>
      </c>
      <c r="E66">
        <v>50.166666999999997</v>
      </c>
      <c r="F66">
        <v>19.483332999999998</v>
      </c>
      <c r="G66">
        <f t="shared" ref="G66:H71" si="11">(E66*PI())/180</f>
        <v>0.87557351390158611</v>
      </c>
      <c r="H66">
        <f t="shared" si="11"/>
        <v>0.34004831011246434</v>
      </c>
      <c r="I66">
        <f t="shared" si="3"/>
        <v>2.0095752446853766E-3</v>
      </c>
      <c r="J66">
        <f t="shared" si="4"/>
        <v>7.1097010586261371E-4</v>
      </c>
      <c r="K66">
        <f t="shared" si="5"/>
        <v>2.5554442482375894E-3</v>
      </c>
      <c r="N66">
        <f t="shared" si="6"/>
        <v>110.02852904880022</v>
      </c>
      <c r="O66">
        <f t="shared" si="7"/>
        <v>0.3661515109777046</v>
      </c>
    </row>
    <row r="67" spans="2:15">
      <c r="B67" t="s">
        <v>19</v>
      </c>
      <c r="C67">
        <v>2</v>
      </c>
      <c r="D67">
        <f t="shared" si="10"/>
        <v>3.3277870216306157E-3</v>
      </c>
      <c r="E67">
        <v>52.232300000000002</v>
      </c>
      <c r="F67">
        <v>21.008433</v>
      </c>
      <c r="G67">
        <f t="shared" si="11"/>
        <v>0.91162561088943417</v>
      </c>
      <c r="H67">
        <f t="shared" si="11"/>
        <v>0.36666632653462988</v>
      </c>
      <c r="I67">
        <f t="shared" ref="I67:I130" si="12">D67*COS(G67)*COS(H67)</f>
        <v>1.9026614632789316E-3</v>
      </c>
      <c r="J67">
        <f t="shared" ref="J67:J130" si="13">D67*COS(G67)*SIN(H67)</f>
        <v>7.3068462977992287E-4</v>
      </c>
      <c r="K67">
        <f t="shared" ref="K67:K130" si="14" xml:space="preserve"> D67*SIN(G67)</f>
        <v>2.6306169978333629E-3</v>
      </c>
      <c r="N67">
        <f t="shared" ref="N67:N130" si="15" xml:space="preserve"> 6378.388*ACOS(COS(G67)*COS($L$155)*COS(H67-$M$155)+ SIN(G67)*SIN($L$155))</f>
        <v>271.48763762866116</v>
      </c>
      <c r="O67">
        <f t="shared" ref="O67:O130" si="16">D67*N67</f>
        <v>0.90345303703381419</v>
      </c>
    </row>
    <row r="68" spans="2:15">
      <c r="B68" s="1" t="s">
        <v>32</v>
      </c>
      <c r="C68">
        <v>2</v>
      </c>
      <c r="D68">
        <f t="shared" si="10"/>
        <v>3.3277870216306157E-3</v>
      </c>
      <c r="E68">
        <v>48</v>
      </c>
      <c r="F68">
        <v>7</v>
      </c>
      <c r="G68">
        <f t="shared" si="11"/>
        <v>0.83775804095727813</v>
      </c>
      <c r="H68">
        <f t="shared" si="11"/>
        <v>0.12217304763960307</v>
      </c>
      <c r="I68">
        <f t="shared" si="12"/>
        <v>2.2101264834838903E-3</v>
      </c>
      <c r="J68">
        <f t="shared" si="13"/>
        <v>2.713694098144501E-4</v>
      </c>
      <c r="K68">
        <f t="shared" si="14"/>
        <v>2.4730277054156209E-3</v>
      </c>
      <c r="N68">
        <f t="shared" si="15"/>
        <v>1035.6273425392549</v>
      </c>
      <c r="O68">
        <f t="shared" si="16"/>
        <v>3.4463472297479365</v>
      </c>
    </row>
    <row r="69" spans="2:15">
      <c r="B69" t="s">
        <v>56</v>
      </c>
      <c r="C69">
        <v>1</v>
      </c>
      <c r="D69">
        <f t="shared" si="10"/>
        <v>1.6638935108153079E-3</v>
      </c>
      <c r="E69">
        <v>45.162399999999998</v>
      </c>
      <c r="F69">
        <v>12.3299</v>
      </c>
      <c r="G69">
        <f t="shared" si="11"/>
        <v>0.7882325781026871</v>
      </c>
      <c r="H69">
        <f t="shared" si="11"/>
        <v>0.21519735144164887</v>
      </c>
      <c r="I69">
        <f t="shared" si="12"/>
        <v>1.1461498679017602E-3</v>
      </c>
      <c r="J69">
        <f t="shared" si="13"/>
        <v>2.5052771291391617E-4</v>
      </c>
      <c r="K69">
        <f t="shared" si="14"/>
        <v>1.179880485771415E-3</v>
      </c>
      <c r="N69">
        <f t="shared" si="15"/>
        <v>825.18192667686094</v>
      </c>
      <c r="O69">
        <f t="shared" si="16"/>
        <v>1.3730148530397022</v>
      </c>
    </row>
    <row r="70" spans="2:15">
      <c r="B70" s="10" t="s">
        <v>114</v>
      </c>
      <c r="C70">
        <v>1</v>
      </c>
      <c r="D70">
        <f t="shared" si="10"/>
        <v>1.6638935108153079E-3</v>
      </c>
      <c r="E70">
        <v>41</v>
      </c>
      <c r="F70">
        <v>20</v>
      </c>
      <c r="G70">
        <f t="shared" si="11"/>
        <v>0.715584993317675</v>
      </c>
      <c r="H70">
        <f t="shared" si="11"/>
        <v>0.3490658503988659</v>
      </c>
      <c r="I70">
        <f t="shared" si="12"/>
        <v>1.1800249972907979E-3</v>
      </c>
      <c r="J70">
        <f t="shared" si="13"/>
        <v>4.2949397470390648E-4</v>
      </c>
      <c r="K70">
        <f t="shared" si="14"/>
        <v>1.0916123610490967E-3</v>
      </c>
      <c r="N70">
        <f t="shared" si="15"/>
        <v>981.57239287912216</v>
      </c>
      <c r="O70">
        <f t="shared" si="16"/>
        <v>1.6332319349070252</v>
      </c>
    </row>
    <row r="71" spans="2:15">
      <c r="B71" s="1" t="s">
        <v>113</v>
      </c>
      <c r="C71">
        <v>1</v>
      </c>
      <c r="D71">
        <f t="shared" si="10"/>
        <v>1.6638935108153079E-3</v>
      </c>
      <c r="E71">
        <v>46.5</v>
      </c>
      <c r="F71">
        <v>9.3166670000000007</v>
      </c>
      <c r="G71">
        <f t="shared" si="11"/>
        <v>0.81157810217736315</v>
      </c>
      <c r="H71">
        <f t="shared" si="11"/>
        <v>0.16260651446190255</v>
      </c>
      <c r="I71">
        <f t="shared" si="12"/>
        <v>1.130240033167412E-3</v>
      </c>
      <c r="J71">
        <f t="shared" si="13"/>
        <v>1.8542151621089465E-4</v>
      </c>
      <c r="K71">
        <f t="shared" si="14"/>
        <v>1.2069457088390808E-3</v>
      </c>
      <c r="N71">
        <f t="shared" si="15"/>
        <v>934.50753881944684</v>
      </c>
      <c r="O71">
        <f t="shared" si="16"/>
        <v>1.5549210296496621</v>
      </c>
    </row>
    <row r="72" spans="2:15">
      <c r="B72" s="1" t="s">
        <v>9</v>
      </c>
      <c r="C72">
        <v>1</v>
      </c>
      <c r="D72">
        <f t="shared" si="10"/>
        <v>1.6638935108153079E-3</v>
      </c>
      <c r="E72">
        <v>45.5</v>
      </c>
      <c r="F72">
        <v>24.25</v>
      </c>
      <c r="G72">
        <f t="shared" ref="G72:G103" si="17">(E72*PI())/180</f>
        <v>0.79412480965741994</v>
      </c>
      <c r="H72">
        <f t="shared" ref="H72:H103" si="18">(F72*PI())/180</f>
        <v>0.42324234360862489</v>
      </c>
      <c r="I72">
        <f t="shared" si="12"/>
        <v>1.0633318854910911E-3</v>
      </c>
      <c r="J72">
        <f t="shared" si="13"/>
        <v>4.7899608788584235E-4</v>
      </c>
      <c r="K72">
        <f t="shared" si="14"/>
        <v>1.1867727939337464E-3</v>
      </c>
      <c r="N72">
        <f t="shared" si="15"/>
        <v>539.68431815225324</v>
      </c>
      <c r="O72">
        <f t="shared" si="16"/>
        <v>0.89797723486231817</v>
      </c>
    </row>
    <row r="73" spans="2:15">
      <c r="B73" t="s">
        <v>112</v>
      </c>
      <c r="C73">
        <v>1</v>
      </c>
      <c r="D73">
        <f t="shared" si="10"/>
        <v>1.6638935108153079E-3</v>
      </c>
      <c r="E73">
        <v>48.123055999999998</v>
      </c>
      <c r="F73">
        <v>14.872222000000001</v>
      </c>
      <c r="G73">
        <f t="shared" si="17"/>
        <v>0.8399057733216122</v>
      </c>
      <c r="H73">
        <f t="shared" si="18"/>
        <v>0.25956924098753614</v>
      </c>
      <c r="I73">
        <f t="shared" si="12"/>
        <v>1.0734959274422699E-3</v>
      </c>
      <c r="J73">
        <f t="shared" si="13"/>
        <v>2.850779561604277E-4</v>
      </c>
      <c r="K73">
        <f t="shared" si="14"/>
        <v>1.2389022027624076E-3</v>
      </c>
      <c r="N73">
        <f t="shared" si="15"/>
        <v>478.58413070236355</v>
      </c>
      <c r="O73">
        <f t="shared" si="16"/>
        <v>0.79631302945484783</v>
      </c>
    </row>
    <row r="74" spans="2:15">
      <c r="B74" s="1" t="s">
        <v>31</v>
      </c>
      <c r="C74">
        <v>1</v>
      </c>
      <c r="D74">
        <f t="shared" si="10"/>
        <v>1.6638935108153079E-3</v>
      </c>
      <c r="E74">
        <v>23.716667000000001</v>
      </c>
      <c r="F74">
        <v>44.116667</v>
      </c>
      <c r="G74">
        <f t="shared" si="17"/>
        <v>0.41393392674908602</v>
      </c>
      <c r="H74">
        <f t="shared" si="18"/>
        <v>0.76998109415592919</v>
      </c>
      <c r="I74">
        <f t="shared" si="12"/>
        <v>1.0936639367310644E-3</v>
      </c>
      <c r="J74">
        <f t="shared" si="13"/>
        <v>1.0604511636289201E-3</v>
      </c>
      <c r="K74">
        <f t="shared" si="14"/>
        <v>6.6924146493270355E-4</v>
      </c>
      <c r="N74">
        <f t="shared" si="15"/>
        <v>3534.3455106896231</v>
      </c>
      <c r="O74">
        <f t="shared" si="16"/>
        <v>5.8807745602156789</v>
      </c>
    </row>
    <row r="75" spans="2:15">
      <c r="B75" s="1" t="s">
        <v>111</v>
      </c>
      <c r="C75">
        <v>1</v>
      </c>
      <c r="D75">
        <f t="shared" si="10"/>
        <v>1.6638935108153079E-3</v>
      </c>
      <c r="E75">
        <v>46.183332999999998</v>
      </c>
      <c r="F75">
        <v>21.316666999999999</v>
      </c>
      <c r="G75">
        <f t="shared" si="17"/>
        <v>0.80605122039495036</v>
      </c>
      <c r="H75">
        <f t="shared" si="18"/>
        <v>0.37204602470122206</v>
      </c>
      <c r="I75">
        <f t="shared" si="12"/>
        <v>1.0731882252428136E-3</v>
      </c>
      <c r="J75">
        <f t="shared" si="13"/>
        <v>4.1877828430989824E-4</v>
      </c>
      <c r="K75">
        <f t="shared" si="14"/>
        <v>1.2005971002480094E-3</v>
      </c>
      <c r="N75">
        <f t="shared" si="15"/>
        <v>403.15359387910905</v>
      </c>
      <c r="O75">
        <f t="shared" si="16"/>
        <v>0.6708046487173196</v>
      </c>
    </row>
    <row r="76" spans="2:15">
      <c r="B76" t="s">
        <v>110</v>
      </c>
      <c r="C76">
        <v>1</v>
      </c>
      <c r="D76">
        <f t="shared" si="10"/>
        <v>1.6638935108153079E-3</v>
      </c>
      <c r="E76">
        <v>-28</v>
      </c>
      <c r="F76">
        <v>137</v>
      </c>
      <c r="G76">
        <f t="shared" si="17"/>
        <v>-0.48869219055841229</v>
      </c>
      <c r="H76">
        <f t="shared" si="18"/>
        <v>2.3911010752322315</v>
      </c>
      <c r="I76">
        <f t="shared" si="12"/>
        <v>-1.074454226910337E-3</v>
      </c>
      <c r="J76">
        <f t="shared" si="13"/>
        <v>1.0019447759582677E-3</v>
      </c>
      <c r="K76">
        <f t="shared" si="14"/>
        <v>-7.8115068683176506E-4</v>
      </c>
      <c r="N76">
        <f t="shared" si="15"/>
        <v>14197.637168237927</v>
      </c>
      <c r="O76">
        <f t="shared" si="16"/>
        <v>23.623356353141311</v>
      </c>
    </row>
    <row r="77" spans="2:15">
      <c r="B77" s="1" t="s">
        <v>72</v>
      </c>
      <c r="C77">
        <v>1</v>
      </c>
      <c r="D77">
        <f t="shared" si="10"/>
        <v>1.6638935108153079E-3</v>
      </c>
      <c r="E77">
        <v>41.125278000000002</v>
      </c>
      <c r="F77">
        <v>16.866667</v>
      </c>
      <c r="G77">
        <f t="shared" si="17"/>
        <v>0.71777150689798852</v>
      </c>
      <c r="H77">
        <f t="shared" si="18"/>
        <v>0.29437887298747439</v>
      </c>
      <c r="I77">
        <f t="shared" si="12"/>
        <v>1.1994499077667231E-3</v>
      </c>
      <c r="J77">
        <f t="shared" si="13"/>
        <v>3.6365866175987904E-4</v>
      </c>
      <c r="K77">
        <f t="shared" si="14"/>
        <v>1.0943554778127188E-3</v>
      </c>
      <c r="N77">
        <f t="shared" si="15"/>
        <v>1014.9488507868349</v>
      </c>
      <c r="O77">
        <f t="shared" si="16"/>
        <v>1.6887668066336687</v>
      </c>
    </row>
    <row r="78" spans="2:15">
      <c r="B78" s="1" t="s">
        <v>108</v>
      </c>
      <c r="C78">
        <v>1</v>
      </c>
      <c r="D78">
        <f t="shared" si="10"/>
        <v>1.6638935108153079E-3</v>
      </c>
      <c r="E78">
        <v>52.549722000000003</v>
      </c>
      <c r="F78">
        <v>30.25</v>
      </c>
      <c r="G78">
        <f t="shared" si="17"/>
        <v>0.91716566990769965</v>
      </c>
      <c r="H78">
        <f t="shared" si="18"/>
        <v>0.5279620987282847</v>
      </c>
      <c r="I78">
        <f t="shared" si="12"/>
        <v>8.7400133678914346E-4</v>
      </c>
      <c r="J78">
        <f t="shared" si="13"/>
        <v>5.0970251480134782E-4</v>
      </c>
      <c r="K78">
        <f t="shared" si="14"/>
        <v>1.3209339972266832E-3</v>
      </c>
      <c r="N78">
        <f t="shared" si="15"/>
        <v>719.93141052512215</v>
      </c>
      <c r="O78">
        <f t="shared" si="16"/>
        <v>1.1978892022048622</v>
      </c>
    </row>
    <row r="79" spans="2:15">
      <c r="B79" s="1" t="s">
        <v>107</v>
      </c>
      <c r="C79">
        <v>1</v>
      </c>
      <c r="D79">
        <f t="shared" si="10"/>
        <v>1.6638935108153079E-3</v>
      </c>
      <c r="E79">
        <v>49.416666999999997</v>
      </c>
      <c r="F79">
        <v>20.25</v>
      </c>
      <c r="G79">
        <f t="shared" si="17"/>
        <v>0.86248354451162867</v>
      </c>
      <c r="H79">
        <f t="shared" si="18"/>
        <v>0.35342917352885173</v>
      </c>
      <c r="I79">
        <f t="shared" si="12"/>
        <v>1.0155465731911716E-3</v>
      </c>
      <c r="J79">
        <f t="shared" si="13"/>
        <v>3.7465491076236378E-4</v>
      </c>
      <c r="K79">
        <f t="shared" si="14"/>
        <v>1.2636615333445126E-3</v>
      </c>
      <c r="N79">
        <f t="shared" si="15"/>
        <v>63.373078348365205</v>
      </c>
      <c r="O79">
        <f t="shared" si="16"/>
        <v>0.10544605382423496</v>
      </c>
    </row>
    <row r="80" spans="2:15">
      <c r="B80" s="1" t="s">
        <v>50</v>
      </c>
      <c r="C80">
        <v>1</v>
      </c>
      <c r="D80">
        <f t="shared" si="10"/>
        <v>1.6638935108153079E-3</v>
      </c>
      <c r="E80">
        <v>53.15</v>
      </c>
      <c r="F80">
        <v>29.216667000000001</v>
      </c>
      <c r="G80">
        <f t="shared" si="17"/>
        <v>0.92764249743498606</v>
      </c>
      <c r="H80">
        <f t="shared" si="18"/>
        <v>0.50992703560877417</v>
      </c>
      <c r="I80">
        <f t="shared" si="12"/>
        <v>8.7092440013982354E-4</v>
      </c>
      <c r="J80">
        <f t="shared" si="13"/>
        <v>4.8707572826493426E-4</v>
      </c>
      <c r="K80">
        <f t="shared" si="14"/>
        <v>1.3314614299744336E-3</v>
      </c>
      <c r="N80">
        <f t="shared" si="15"/>
        <v>686.04392023779144</v>
      </c>
      <c r="O80">
        <f t="shared" si="16"/>
        <v>1.1415040270179557</v>
      </c>
    </row>
    <row r="81" spans="2:15">
      <c r="B81" s="1" t="s">
        <v>71</v>
      </c>
      <c r="C81">
        <v>1</v>
      </c>
      <c r="D81">
        <f t="shared" si="10"/>
        <v>1.6638935108153079E-3</v>
      </c>
      <c r="E81">
        <v>44.493889000000003</v>
      </c>
      <c r="F81">
        <v>11.342777999999999</v>
      </c>
      <c r="G81">
        <f t="shared" si="17"/>
        <v>0.7765648600668873</v>
      </c>
      <c r="H81">
        <f t="shared" si="18"/>
        <v>0.19796882242277733</v>
      </c>
      <c r="I81">
        <f t="shared" si="12"/>
        <v>1.1637148042141854E-3</v>
      </c>
      <c r="J81">
        <f t="shared" si="13"/>
        <v>2.3343683918223619E-4</v>
      </c>
      <c r="K81">
        <f t="shared" si="14"/>
        <v>1.1661117921960304E-3</v>
      </c>
      <c r="N81">
        <f t="shared" si="15"/>
        <v>932.90535484563031</v>
      </c>
      <c r="O81">
        <f t="shared" si="16"/>
        <v>1.5522551661324964</v>
      </c>
    </row>
    <row r="82" spans="2:15">
      <c r="B82" s="1" t="s">
        <v>106</v>
      </c>
      <c r="C82">
        <v>1</v>
      </c>
      <c r="D82">
        <f t="shared" si="10"/>
        <v>1.6638935108153079E-3</v>
      </c>
      <c r="E82">
        <v>45.266666999999998</v>
      </c>
      <c r="F82">
        <v>27.95</v>
      </c>
      <c r="G82">
        <f t="shared" si="17"/>
        <v>0.79005238055386395</v>
      </c>
      <c r="H82">
        <f t="shared" si="18"/>
        <v>0.48781952593241507</v>
      </c>
      <c r="I82">
        <f t="shared" si="12"/>
        <v>1.0344655247340013E-3</v>
      </c>
      <c r="J82">
        <f t="shared" si="13"/>
        <v>5.4887765303237104E-4</v>
      </c>
      <c r="K82">
        <f t="shared" si="14"/>
        <v>1.1820135428461786E-3</v>
      </c>
      <c r="N82">
        <f t="shared" si="15"/>
        <v>730.37148510936231</v>
      </c>
      <c r="O82">
        <f t="shared" si="16"/>
        <v>1.2152603745580073</v>
      </c>
    </row>
    <row r="83" spans="2:15">
      <c r="B83" s="1" t="s">
        <v>70</v>
      </c>
      <c r="C83">
        <v>1</v>
      </c>
      <c r="D83">
        <f t="shared" si="10"/>
        <v>1.6638935108153079E-3</v>
      </c>
      <c r="E83">
        <v>48.133333</v>
      </c>
      <c r="F83">
        <v>17.100000000000001</v>
      </c>
      <c r="G83">
        <f t="shared" si="17"/>
        <v>0.84008514080883978</v>
      </c>
      <c r="H83">
        <f t="shared" si="18"/>
        <v>0.29845130209103038</v>
      </c>
      <c r="I83">
        <f t="shared" si="12"/>
        <v>1.0613905282004874E-3</v>
      </c>
      <c r="J83">
        <f t="shared" si="13"/>
        <v>3.2652636217100705E-4</v>
      </c>
      <c r="K83">
        <f t="shared" si="14"/>
        <v>1.2391014069828789E-3</v>
      </c>
      <c r="N83">
        <f t="shared" si="15"/>
        <v>334.0356202567047</v>
      </c>
      <c r="O83">
        <f t="shared" si="16"/>
        <v>0.55579970092629738</v>
      </c>
    </row>
    <row r="84" spans="2:15">
      <c r="B84" s="1" t="s">
        <v>55</v>
      </c>
      <c r="C84">
        <v>1</v>
      </c>
      <c r="D84">
        <f t="shared" si="10"/>
        <v>1.6638935108153079E-3</v>
      </c>
      <c r="E84">
        <v>51.107729999999997</v>
      </c>
      <c r="F84">
        <v>17.035329999999998</v>
      </c>
      <c r="G84">
        <f t="shared" si="17"/>
        <v>0.89199816172028146</v>
      </c>
      <c r="H84">
        <f t="shared" si="18"/>
        <v>0.29732259766376562</v>
      </c>
      <c r="I84">
        <f t="shared" si="12"/>
        <v>9.9885247655851026E-4</v>
      </c>
      <c r="J84">
        <f t="shared" si="13"/>
        <v>3.060534631976381E-4</v>
      </c>
      <c r="K84">
        <f t="shared" si="14"/>
        <v>1.2950546795679916E-3</v>
      </c>
      <c r="N84">
        <f t="shared" si="15"/>
        <v>310.90973188414961</v>
      </c>
      <c r="O84">
        <f t="shared" si="16"/>
        <v>0.51732068533136377</v>
      </c>
    </row>
    <row r="85" spans="2:15">
      <c r="B85" s="1" t="s">
        <v>44</v>
      </c>
      <c r="C85">
        <v>1</v>
      </c>
      <c r="D85">
        <f t="shared" si="10"/>
        <v>1.6638935108153079E-3</v>
      </c>
      <c r="E85">
        <v>51.021667000000001</v>
      </c>
      <c r="F85">
        <v>11.248056</v>
      </c>
      <c r="G85">
        <f t="shared" si="17"/>
        <v>0.89049607900613759</v>
      </c>
      <c r="H85">
        <f t="shared" si="18"/>
        <v>0.19631561164870329</v>
      </c>
      <c r="I85">
        <f t="shared" si="12"/>
        <v>1.0265292120544211E-3</v>
      </c>
      <c r="J85">
        <f t="shared" si="13"/>
        <v>2.0415314862162181E-4</v>
      </c>
      <c r="K85">
        <f t="shared" si="14"/>
        <v>1.293484009966918E-3</v>
      </c>
      <c r="N85">
        <f t="shared" si="15"/>
        <v>698.24408227628692</v>
      </c>
      <c r="O85">
        <f t="shared" si="16"/>
        <v>1.1618037974647037</v>
      </c>
    </row>
    <row r="86" spans="2:15">
      <c r="B86" s="1" t="s">
        <v>69</v>
      </c>
      <c r="C86">
        <v>1</v>
      </c>
      <c r="D86">
        <f t="shared" si="10"/>
        <v>1.6638935108153079E-3</v>
      </c>
      <c r="E86">
        <v>47.498333000000002</v>
      </c>
      <c r="F86">
        <v>19.040832999999999</v>
      </c>
      <c r="G86">
        <f t="shared" si="17"/>
        <v>0.82900230005867581</v>
      </c>
      <c r="H86">
        <f t="shared" si="18"/>
        <v>0.33232522817238941</v>
      </c>
      <c r="I86">
        <f t="shared" si="12"/>
        <v>1.0626396891563882E-3</v>
      </c>
      <c r="J86">
        <f t="shared" si="13"/>
        <v>3.6674349577902558E-4</v>
      </c>
      <c r="K86">
        <f t="shared" si="14"/>
        <v>1.2267182702913842E-3</v>
      </c>
      <c r="N86">
        <f t="shared" si="15"/>
        <v>290.11490375998483</v>
      </c>
      <c r="O86">
        <f t="shared" si="16"/>
        <v>0.48272030575704633</v>
      </c>
    </row>
    <row r="87" spans="2:15">
      <c r="B87" s="1" t="s">
        <v>105</v>
      </c>
      <c r="C87">
        <v>1</v>
      </c>
      <c r="D87">
        <f t="shared" si="10"/>
        <v>1.6638935108153079E-3</v>
      </c>
      <c r="E87">
        <v>4.9333330000000002</v>
      </c>
      <c r="F87">
        <v>-52.316667000000002</v>
      </c>
      <c r="G87">
        <f t="shared" si="17"/>
        <v>8.6102903947289422E-2</v>
      </c>
      <c r="H87">
        <f t="shared" si="18"/>
        <v>-0.9130980928194643</v>
      </c>
      <c r="I87">
        <f t="shared" si="12"/>
        <v>1.0133648301255179E-3</v>
      </c>
      <c r="J87">
        <f t="shared" si="13"/>
        <v>-1.3119294355941075E-3</v>
      </c>
      <c r="K87">
        <f t="shared" si="14"/>
        <v>1.4308910657243322E-4</v>
      </c>
      <c r="N87">
        <f t="shared" si="15"/>
        <v>8398.823024203808</v>
      </c>
      <c r="O87">
        <f t="shared" si="16"/>
        <v>13.974747128458915</v>
      </c>
    </row>
    <row r="88" spans="2:15">
      <c r="B88" s="1" t="s">
        <v>7</v>
      </c>
      <c r="C88">
        <v>1</v>
      </c>
      <c r="D88">
        <f t="shared" si="10"/>
        <v>1.6638935108153079E-3</v>
      </c>
      <c r="E88" s="5">
        <v>45.445999999999998</v>
      </c>
      <c r="F88">
        <v>12.327</v>
      </c>
      <c r="G88">
        <f t="shared" si="17"/>
        <v>0.79318233186134302</v>
      </c>
      <c r="H88">
        <f t="shared" si="18"/>
        <v>0.21514673689334099</v>
      </c>
      <c r="I88">
        <f t="shared" si="12"/>
        <v>1.1404430551740197E-3</v>
      </c>
      <c r="J88">
        <f t="shared" si="13"/>
        <v>2.4921982622558476E-4</v>
      </c>
      <c r="K88">
        <f t="shared" si="14"/>
        <v>1.1856731132376785E-3</v>
      </c>
      <c r="N88">
        <f t="shared" si="15"/>
        <v>804.68304854552991</v>
      </c>
      <c r="O88">
        <f t="shared" si="16"/>
        <v>1.3389069027379865</v>
      </c>
    </row>
    <row r="89" spans="2:15">
      <c r="B89" s="1" t="s">
        <v>104</v>
      </c>
      <c r="C89">
        <v>1</v>
      </c>
      <c r="D89">
        <f t="shared" si="10"/>
        <v>1.6638935108153079E-3</v>
      </c>
      <c r="E89">
        <v>63</v>
      </c>
      <c r="F89">
        <v>32</v>
      </c>
      <c r="G89">
        <f t="shared" si="17"/>
        <v>1.0995574287564276</v>
      </c>
      <c r="H89">
        <f t="shared" si="18"/>
        <v>0.55850536063818546</v>
      </c>
      <c r="I89">
        <f t="shared" si="12"/>
        <v>6.4060861726660076E-4</v>
      </c>
      <c r="J89">
        <f t="shared" si="13"/>
        <v>4.0029669149891126E-4</v>
      </c>
      <c r="K89">
        <f t="shared" si="14"/>
        <v>1.4825399736911279E-3</v>
      </c>
      <c r="N89">
        <f t="shared" si="15"/>
        <v>1615.8871439608383</v>
      </c>
      <c r="O89">
        <f t="shared" si="16"/>
        <v>2.6886641330463199</v>
      </c>
    </row>
    <row r="90" spans="2:15">
      <c r="B90" s="1" t="s">
        <v>103</v>
      </c>
      <c r="C90">
        <v>1</v>
      </c>
      <c r="D90">
        <f t="shared" si="10"/>
        <v>1.6638935108153079E-3</v>
      </c>
      <c r="E90">
        <v>47</v>
      </c>
      <c r="F90">
        <v>25.5</v>
      </c>
      <c r="G90">
        <f t="shared" si="17"/>
        <v>0.82030474843733492</v>
      </c>
      <c r="H90">
        <f t="shared" si="18"/>
        <v>0.44505895925855399</v>
      </c>
      <c r="I90">
        <f t="shared" si="12"/>
        <v>1.0242290910867703E-3</v>
      </c>
      <c r="J90">
        <f t="shared" si="13"/>
        <v>4.8853221632606456E-4</v>
      </c>
      <c r="K90">
        <f t="shared" si="14"/>
        <v>1.2168946782348926E-3</v>
      </c>
      <c r="N90">
        <f t="shared" si="15"/>
        <v>460.29821975751128</v>
      </c>
      <c r="O90">
        <f t="shared" si="16"/>
        <v>0.76588722089436156</v>
      </c>
    </row>
    <row r="91" spans="2:15">
      <c r="B91" s="1" t="s">
        <v>100</v>
      </c>
      <c r="C91">
        <v>1</v>
      </c>
      <c r="D91">
        <f t="shared" si="10"/>
        <v>1.6638935108153079E-3</v>
      </c>
      <c r="E91">
        <v>42</v>
      </c>
      <c r="F91">
        <v>50.5</v>
      </c>
      <c r="G91">
        <f t="shared" si="17"/>
        <v>0.73303828583761843</v>
      </c>
      <c r="H91">
        <f t="shared" si="18"/>
        <v>0.88139127225713643</v>
      </c>
      <c r="I91">
        <f t="shared" si="12"/>
        <v>7.8651953077918532E-4</v>
      </c>
      <c r="J91">
        <f t="shared" si="13"/>
        <v>9.5412448644880896E-4</v>
      </c>
      <c r="K91">
        <f t="shared" si="14"/>
        <v>1.1133620738084163E-3</v>
      </c>
      <c r="N91">
        <f t="shared" si="15"/>
        <v>2432.0326594727517</v>
      </c>
      <c r="O91">
        <f t="shared" si="16"/>
        <v>4.0466433601876073</v>
      </c>
    </row>
    <row r="92" spans="2:15">
      <c r="B92" s="1" t="s">
        <v>102</v>
      </c>
      <c r="C92">
        <v>1</v>
      </c>
      <c r="D92">
        <f t="shared" si="10"/>
        <v>1.6638935108153079E-3</v>
      </c>
      <c r="E92">
        <v>47.066667000000002</v>
      </c>
      <c r="F92">
        <v>27.583333</v>
      </c>
      <c r="G92">
        <f t="shared" si="17"/>
        <v>0.82146830708976193</v>
      </c>
      <c r="H92">
        <f t="shared" si="18"/>
        <v>0.481419979524005</v>
      </c>
      <c r="I92">
        <f t="shared" si="12"/>
        <v>1.0045367989434408E-3</v>
      </c>
      <c r="J92">
        <f t="shared" si="13"/>
        <v>5.247871262436776E-4</v>
      </c>
      <c r="K92">
        <f t="shared" si="14"/>
        <v>1.2182142287096545E-3</v>
      </c>
      <c r="N92">
        <f t="shared" si="15"/>
        <v>578.81483093090901</v>
      </c>
      <c r="O92">
        <f t="shared" si="16"/>
        <v>0.96308624114959906</v>
      </c>
    </row>
    <row r="93" spans="2:15">
      <c r="B93" s="1" t="s">
        <v>40</v>
      </c>
      <c r="C93">
        <v>1</v>
      </c>
      <c r="D93">
        <f t="shared" si="10"/>
        <v>1.6638935108153079E-3</v>
      </c>
      <c r="E93">
        <v>50.366667</v>
      </c>
      <c r="F93">
        <v>7.6</v>
      </c>
      <c r="G93">
        <f t="shared" si="17"/>
        <v>0.87906417240557477</v>
      </c>
      <c r="H93">
        <f t="shared" si="18"/>
        <v>0.13264502315156904</v>
      </c>
      <c r="I93">
        <f t="shared" si="12"/>
        <v>1.0520279228492572E-3</v>
      </c>
      <c r="J93">
        <f t="shared" si="13"/>
        <v>1.4037049448441073E-4</v>
      </c>
      <c r="K93">
        <f t="shared" si="14"/>
        <v>1.2814347385477617E-3</v>
      </c>
      <c r="N93">
        <f t="shared" si="15"/>
        <v>951.48917029697668</v>
      </c>
      <c r="O93">
        <f t="shared" si="16"/>
        <v>1.5831766560681808</v>
      </c>
    </row>
    <row r="94" spans="2:15">
      <c r="B94" s="1" t="s">
        <v>101</v>
      </c>
      <c r="C94">
        <v>1</v>
      </c>
      <c r="D94">
        <f t="shared" si="10"/>
        <v>1.6638935108153079E-3</v>
      </c>
      <c r="E94">
        <v>45.05</v>
      </c>
      <c r="F94">
        <v>34.066667000000002</v>
      </c>
      <c r="G94">
        <f t="shared" si="17"/>
        <v>0.78627082802344539</v>
      </c>
      <c r="H94">
        <f>(F94*PI())/180</f>
        <v>0.59457550433049922</v>
      </c>
      <c r="I94">
        <f t="shared" si="12"/>
        <v>9.7378738451009699E-4</v>
      </c>
      <c r="J94">
        <f t="shared" si="13"/>
        <v>6.5847773715511828E-4</v>
      </c>
      <c r="K94">
        <f t="shared" si="14"/>
        <v>1.1775766704437342E-3</v>
      </c>
      <c r="N94">
        <f t="shared" si="15"/>
        <v>1120.9368777285806</v>
      </c>
      <c r="O94">
        <f t="shared" si="16"/>
        <v>1.8651195968861574</v>
      </c>
    </row>
    <row r="95" spans="2:15">
      <c r="B95" s="1" t="s">
        <v>67</v>
      </c>
      <c r="C95">
        <v>1</v>
      </c>
      <c r="D95">
        <f t="shared" si="10"/>
        <v>1.6638935108153079E-3</v>
      </c>
      <c r="E95">
        <v>45.162909999999997</v>
      </c>
      <c r="F95">
        <v>29.647293000000001</v>
      </c>
      <c r="G95">
        <f t="shared" si="17"/>
        <v>0.78824147928187216</v>
      </c>
      <c r="H95">
        <f>(F95*PI())/180</f>
        <v>0.51744287715346726</v>
      </c>
      <c r="I95">
        <f t="shared" si="12"/>
        <v>1.0196130657466333E-3</v>
      </c>
      <c r="J95">
        <f t="shared" si="13"/>
        <v>5.8033456548792629E-4</v>
      </c>
      <c r="K95">
        <f t="shared" si="14"/>
        <v>1.1798909286845046E-3</v>
      </c>
      <c r="N95">
        <f t="shared" si="15"/>
        <v>834.71705503156898</v>
      </c>
      <c r="O95">
        <f t="shared" si="16"/>
        <v>1.3888802912338918</v>
      </c>
    </row>
    <row r="96" spans="2:15">
      <c r="B96" s="1" t="s">
        <v>54</v>
      </c>
      <c r="C96">
        <v>1</v>
      </c>
      <c r="D96">
        <f t="shared" si="10"/>
        <v>1.6638935108153079E-3</v>
      </c>
      <c r="E96" s="6">
        <v>47.086388999999997</v>
      </c>
      <c r="F96">
        <v>39.238610999999999</v>
      </c>
      <c r="G96">
        <f t="shared" si="17"/>
        <v>0.82181252092484014</v>
      </c>
      <c r="H96">
        <f t="shared" si="18"/>
        <v>0.68484295585926469</v>
      </c>
      <c r="I96">
        <f t="shared" si="12"/>
        <v>8.7748020328629679E-4</v>
      </c>
      <c r="J96">
        <f t="shared" si="13"/>
        <v>7.166405885753246E-4</v>
      </c>
      <c r="K96">
        <f t="shared" si="14"/>
        <v>1.2186042733309049E-3</v>
      </c>
      <c r="N96">
        <f t="shared" si="15"/>
        <v>1383.2135175448072</v>
      </c>
      <c r="O96">
        <f t="shared" si="16"/>
        <v>2.3015199959148207</v>
      </c>
    </row>
    <row r="97" spans="2:15">
      <c r="B97" s="1" t="s">
        <v>99</v>
      </c>
      <c r="C97">
        <v>1</v>
      </c>
      <c r="D97">
        <f t="shared" si="10"/>
        <v>1.6638935108153079E-3</v>
      </c>
      <c r="E97">
        <v>40.780360999999999</v>
      </c>
      <c r="F97">
        <v>109.240624</v>
      </c>
      <c r="G97">
        <f t="shared" si="17"/>
        <v>0.71175156960188735</v>
      </c>
      <c r="H97">
        <f t="shared" si="18"/>
        <v>1.906608565733138</v>
      </c>
      <c r="I97">
        <f t="shared" si="12"/>
        <v>-4.1519305545354129E-4</v>
      </c>
      <c r="J97">
        <f t="shared" si="13"/>
        <v>1.1895556894669355E-3</v>
      </c>
      <c r="K97">
        <f t="shared" si="14"/>
        <v>1.0867905058902969E-3</v>
      </c>
      <c r="N97">
        <f t="shared" si="15"/>
        <v>6582.8420798815177</v>
      </c>
      <c r="O97">
        <f t="shared" si="16"/>
        <v>10.953148219436802</v>
      </c>
    </row>
    <row r="98" spans="2:15">
      <c r="B98" s="1" t="s">
        <v>98</v>
      </c>
      <c r="C98">
        <v>1</v>
      </c>
      <c r="D98">
        <f t="shared" ref="D98:D129" si="19">C98/(SUM($C$2:$C$152))</f>
        <v>1.6638935108153079E-3</v>
      </c>
      <c r="E98">
        <v>65</v>
      </c>
      <c r="F98">
        <v>27</v>
      </c>
      <c r="G98">
        <f t="shared" si="17"/>
        <v>1.1344640137963142</v>
      </c>
      <c r="H98">
        <f t="shared" si="18"/>
        <v>0.47123889803846897</v>
      </c>
      <c r="I98">
        <f t="shared" si="12"/>
        <v>6.2654846664244679E-4</v>
      </c>
      <c r="J98">
        <f t="shared" si="13"/>
        <v>3.192423890960378E-4</v>
      </c>
      <c r="K98">
        <f t="shared" si="14"/>
        <v>1.5079996456516637E-3</v>
      </c>
      <c r="N98">
        <f t="shared" si="15"/>
        <v>1729.8249607594996</v>
      </c>
      <c r="O98">
        <f t="shared" si="16"/>
        <v>2.878244527054076</v>
      </c>
    </row>
    <row r="99" spans="2:15">
      <c r="B99" s="1" t="s">
        <v>97</v>
      </c>
      <c r="C99">
        <v>1</v>
      </c>
      <c r="D99">
        <f t="shared" si="19"/>
        <v>1.6638935108153079E-3</v>
      </c>
      <c r="E99">
        <v>45.329721999999997</v>
      </c>
      <c r="F99">
        <v>14.432221999999999</v>
      </c>
      <c r="G99">
        <f t="shared" si="17"/>
        <v>0.79115289791370902</v>
      </c>
      <c r="H99">
        <f t="shared" si="18"/>
        <v>0.25188979227876107</v>
      </c>
      <c r="I99">
        <f t="shared" si="12"/>
        <v>1.1328462574758411E-3</v>
      </c>
      <c r="J99">
        <f t="shared" si="13"/>
        <v>2.9154466955357846E-4</v>
      </c>
      <c r="K99">
        <f t="shared" si="14"/>
        <v>1.1833016005698489E-3</v>
      </c>
      <c r="N99">
        <f t="shared" si="15"/>
        <v>694.93543067803466</v>
      </c>
      <c r="O99">
        <f t="shared" si="16"/>
        <v>1.156298553540823</v>
      </c>
    </row>
    <row r="100" spans="2:15">
      <c r="B100" s="1" t="s">
        <v>96</v>
      </c>
      <c r="C100">
        <v>1</v>
      </c>
      <c r="D100">
        <f t="shared" si="19"/>
        <v>1.6638935108153079E-3</v>
      </c>
      <c r="E100">
        <v>44.816667000000002</v>
      </c>
      <c r="F100">
        <v>10.883333</v>
      </c>
      <c r="G100">
        <f t="shared" si="17"/>
        <v>0.78219839891988951</v>
      </c>
      <c r="H100">
        <f t="shared" si="18"/>
        <v>0.18994999444095204</v>
      </c>
      <c r="I100">
        <f t="shared" si="12"/>
        <v>1.1590796207488589E-3</v>
      </c>
      <c r="J100">
        <f t="shared" si="13"/>
        <v>2.2285390075221052E-4</v>
      </c>
      <c r="K100">
        <f t="shared" si="14"/>
        <v>1.1727796839208532E-3</v>
      </c>
      <c r="N100">
        <f t="shared" si="15"/>
        <v>936.5954736721518</v>
      </c>
      <c r="O100">
        <f t="shared" si="16"/>
        <v>1.5583951309020829</v>
      </c>
    </row>
    <row r="101" spans="2:15">
      <c r="B101" s="1" t="s">
        <v>8</v>
      </c>
      <c r="C101">
        <v>1</v>
      </c>
      <c r="D101">
        <f t="shared" si="19"/>
        <v>1.6638935108153079E-3</v>
      </c>
      <c r="E101">
        <v>47.5</v>
      </c>
      <c r="F101">
        <v>11.083333</v>
      </c>
      <c r="G101">
        <f t="shared" si="17"/>
        <v>0.82903139469730658</v>
      </c>
      <c r="H101">
        <f t="shared" si="18"/>
        <v>0.19344065294494067</v>
      </c>
      <c r="I101">
        <f t="shared" si="12"/>
        <v>1.1031439633242836E-3</v>
      </c>
      <c r="J101">
        <f t="shared" si="13"/>
        <v>2.1609501021946327E-4</v>
      </c>
      <c r="K101">
        <f t="shared" si="14"/>
        <v>1.2267509763895575E-3</v>
      </c>
      <c r="N101">
        <f t="shared" si="15"/>
        <v>765.67863258718728</v>
      </c>
      <c r="O101">
        <f t="shared" si="16"/>
        <v>1.2740077081317593</v>
      </c>
    </row>
    <row r="102" spans="2:15">
      <c r="B102" s="1" t="s">
        <v>20</v>
      </c>
      <c r="C102">
        <v>1</v>
      </c>
      <c r="D102">
        <f t="shared" si="19"/>
        <v>1.6638935108153079E-3</v>
      </c>
      <c r="E102">
        <v>44.407186000000003</v>
      </c>
      <c r="F102">
        <v>8.9339829999999996</v>
      </c>
      <c r="G102">
        <f t="shared" si="17"/>
        <v>0.77505160724553079</v>
      </c>
      <c r="H102">
        <f t="shared" si="18"/>
        <v>0.15592741866720056</v>
      </c>
      <c r="I102">
        <f t="shared" si="12"/>
        <v>1.1742395265353282E-3</v>
      </c>
      <c r="J102">
        <f t="shared" si="13"/>
        <v>1.8459460718588154E-4</v>
      </c>
      <c r="K102">
        <f t="shared" si="14"/>
        <v>1.1643143822238342E-3</v>
      </c>
      <c r="N102">
        <f t="shared" si="15"/>
        <v>1085.6246871884487</v>
      </c>
      <c r="O102">
        <f t="shared" si="16"/>
        <v>1.8063638721937583</v>
      </c>
    </row>
    <row r="103" spans="2:15">
      <c r="B103" s="1" t="s">
        <v>6</v>
      </c>
      <c r="C103">
        <v>1</v>
      </c>
      <c r="D103">
        <f t="shared" si="19"/>
        <v>1.6638935108153079E-3</v>
      </c>
      <c r="E103">
        <v>35</v>
      </c>
      <c r="F103">
        <v>136</v>
      </c>
      <c r="G103">
        <f t="shared" si="17"/>
        <v>0.6108652381980153</v>
      </c>
      <c r="H103">
        <f t="shared" si="18"/>
        <v>2.3736477827122884</v>
      </c>
      <c r="I103">
        <f t="shared" si="12"/>
        <v>-9.8044703491820522E-4</v>
      </c>
      <c r="J103">
        <f t="shared" si="13"/>
        <v>9.4680669591338986E-4</v>
      </c>
      <c r="K103">
        <f t="shared" si="14"/>
        <v>9.5437011040107496E-4</v>
      </c>
      <c r="N103">
        <f t="shared" si="15"/>
        <v>8644.7921559230363</v>
      </c>
      <c r="O103">
        <f t="shared" si="16"/>
        <v>14.384013570587415</v>
      </c>
    </row>
    <row r="104" spans="2:15">
      <c r="B104" s="1" t="s">
        <v>95</v>
      </c>
      <c r="C104">
        <v>1</v>
      </c>
      <c r="D104">
        <f t="shared" si="19"/>
        <v>1.6638935108153079E-3</v>
      </c>
      <c r="E104">
        <v>46.430278000000001</v>
      </c>
      <c r="F104">
        <v>20.318611000000001</v>
      </c>
      <c r="G104">
        <f t="shared" ref="G104:G128" si="20">(E104*PI())/180</f>
        <v>0.81036122371628783</v>
      </c>
      <c r="H104">
        <f t="shared" ref="H104:H128" si="21">(F104*PI())/180</f>
        <v>0.35462666138193755</v>
      </c>
      <c r="I104">
        <f t="shared" si="12"/>
        <v>1.0754572759002399E-3</v>
      </c>
      <c r="J104">
        <f t="shared" si="13"/>
        <v>3.9822090827911486E-4</v>
      </c>
      <c r="K104">
        <f t="shared" si="14"/>
        <v>1.2055510653870632E-3</v>
      </c>
      <c r="N104">
        <f t="shared" si="15"/>
        <v>377.05147161404136</v>
      </c>
      <c r="O104">
        <f t="shared" si="16"/>
        <v>0.62737349686196564</v>
      </c>
    </row>
    <row r="105" spans="2:15">
      <c r="B105" s="1" t="s">
        <v>94</v>
      </c>
      <c r="C105">
        <v>1</v>
      </c>
      <c r="D105">
        <f t="shared" si="19"/>
        <v>1.6638935108153079E-3</v>
      </c>
      <c r="E105">
        <v>47.266666999999998</v>
      </c>
      <c r="F105">
        <v>11.383333</v>
      </c>
      <c r="G105">
        <f t="shared" si="20"/>
        <v>0.82495896559375059</v>
      </c>
      <c r="H105">
        <f t="shared" si="21"/>
        <v>0.1986766407009237</v>
      </c>
      <c r="I105">
        <f t="shared" si="12"/>
        <v>1.1068858054232239E-3</v>
      </c>
      <c r="J105">
        <f t="shared" si="13"/>
        <v>2.2285227045648994E-4</v>
      </c>
      <c r="K105">
        <f t="shared" si="14"/>
        <v>1.2221629574808179E-3</v>
      </c>
      <c r="N105">
        <f t="shared" si="15"/>
        <v>755.72184026468631</v>
      </c>
      <c r="O105">
        <f t="shared" si="16"/>
        <v>1.2574406659978141</v>
      </c>
    </row>
    <row r="106" spans="2:15">
      <c r="B106" s="1" t="s">
        <v>30</v>
      </c>
      <c r="C106">
        <v>1</v>
      </c>
      <c r="D106">
        <f t="shared" si="19"/>
        <v>1.6638935108153079E-3</v>
      </c>
      <c r="E106">
        <v>31</v>
      </c>
      <c r="F106">
        <v>35</v>
      </c>
      <c r="G106">
        <f t="shared" si="20"/>
        <v>0.54105206811824214</v>
      </c>
      <c r="H106">
        <f t="shared" si="21"/>
        <v>0.6108652381980153</v>
      </c>
      <c r="I106">
        <f t="shared" si="12"/>
        <v>1.1683034054372917E-3</v>
      </c>
      <c r="J106">
        <f t="shared" si="13"/>
        <v>8.1805485140326638E-4</v>
      </c>
      <c r="K106">
        <f t="shared" si="14"/>
        <v>8.5696851066564752E-4</v>
      </c>
      <c r="N106">
        <f t="shared" si="15"/>
        <v>2400.2531852910106</v>
      </c>
      <c r="O106">
        <f t="shared" si="16"/>
        <v>3.9937656993194852</v>
      </c>
    </row>
    <row r="107" spans="2:15">
      <c r="B107" s="1" t="s">
        <v>93</v>
      </c>
      <c r="C107">
        <v>1</v>
      </c>
      <c r="D107">
        <f t="shared" si="19"/>
        <v>1.6638935108153079E-3</v>
      </c>
      <c r="E107">
        <v>48.277614</v>
      </c>
      <c r="F107">
        <v>16.404741000000001</v>
      </c>
      <c r="G107">
        <f t="shared" si="20"/>
        <v>0.84260331930690979</v>
      </c>
      <c r="H107">
        <f t="shared" si="21"/>
        <v>0.28631674338690716</v>
      </c>
      <c r="I107">
        <f t="shared" si="12"/>
        <v>1.062277913385882E-3</v>
      </c>
      <c r="J107">
        <f t="shared" si="13"/>
        <v>3.1274090766141846E-4</v>
      </c>
      <c r="K107">
        <f t="shared" si="14"/>
        <v>1.2418938661338736E-3</v>
      </c>
      <c r="N107">
        <f t="shared" si="15"/>
        <v>369.35892094299788</v>
      </c>
      <c r="O107">
        <f t="shared" si="16"/>
        <v>0.61457391171879849</v>
      </c>
    </row>
    <row r="108" spans="2:15">
      <c r="B108" s="3" t="s">
        <v>92</v>
      </c>
      <c r="C108">
        <v>1</v>
      </c>
      <c r="D108">
        <f t="shared" si="19"/>
        <v>1.6638935108153079E-3</v>
      </c>
      <c r="E108" s="5">
        <v>46.704999999999998</v>
      </c>
      <c r="F108">
        <v>19.850000000000001</v>
      </c>
      <c r="G108">
        <f t="shared" si="20"/>
        <v>0.81515602714395152</v>
      </c>
      <c r="H108">
        <f t="shared" si="21"/>
        <v>0.34644785652087445</v>
      </c>
      <c r="I108">
        <f t="shared" si="12"/>
        <v>1.073228924104345E-3</v>
      </c>
      <c r="J108">
        <f t="shared" si="13"/>
        <v>3.8744448397161281E-4</v>
      </c>
      <c r="K108">
        <f t="shared" si="14"/>
        <v>1.2110359464685976E-3</v>
      </c>
      <c r="N108">
        <f t="shared" si="15"/>
        <v>352.73076136386982</v>
      </c>
      <c r="O108">
        <f t="shared" si="16"/>
        <v>0.58690642489828593</v>
      </c>
    </row>
    <row r="109" spans="2:15">
      <c r="B109" s="1" t="s">
        <v>91</v>
      </c>
      <c r="C109">
        <v>1</v>
      </c>
      <c r="D109">
        <f t="shared" si="19"/>
        <v>1.6638935108153079E-3</v>
      </c>
      <c r="E109">
        <v>40.016666999999998</v>
      </c>
      <c r="F109">
        <v>52.966667000000001</v>
      </c>
      <c r="G109">
        <f t="shared" si="20"/>
        <v>0.69842259482416169</v>
      </c>
      <c r="H109">
        <f t="shared" si="21"/>
        <v>0.9244427329574274</v>
      </c>
      <c r="I109">
        <f t="shared" si="12"/>
        <v>7.674879571375582E-4</v>
      </c>
      <c r="J109">
        <f t="shared" si="13"/>
        <v>1.0172590568385714E-3</v>
      </c>
      <c r="K109">
        <f t="shared" si="14"/>
        <v>1.0699008656235441E-3</v>
      </c>
      <c r="N109">
        <f t="shared" si="15"/>
        <v>2725.6251826125399</v>
      </c>
      <c r="O109">
        <f t="shared" si="16"/>
        <v>4.5351500542637933</v>
      </c>
    </row>
    <row r="110" spans="2:15">
      <c r="B110" s="1" t="s">
        <v>45</v>
      </c>
      <c r="C110">
        <v>1</v>
      </c>
      <c r="D110">
        <f t="shared" si="19"/>
        <v>1.6638935108153079E-3</v>
      </c>
      <c r="E110">
        <v>48.279333999999999</v>
      </c>
      <c r="F110">
        <v>16.431025999999999</v>
      </c>
      <c r="G110">
        <f t="shared" si="20"/>
        <v>0.842633338970044</v>
      </c>
      <c r="H110">
        <f t="shared" si="21"/>
        <v>0.28677550318079381</v>
      </c>
      <c r="I110">
        <f t="shared" si="12"/>
        <v>1.062098569469142E-3</v>
      </c>
      <c r="J110">
        <f t="shared" si="13"/>
        <v>3.1321765958653287E-4</v>
      </c>
      <c r="K110">
        <f t="shared" si="14"/>
        <v>1.241927108081641E-3</v>
      </c>
      <c r="N110">
        <f t="shared" si="15"/>
        <v>367.56199451375318</v>
      </c>
      <c r="O110">
        <f t="shared" si="16"/>
        <v>0.61158401749376567</v>
      </c>
    </row>
    <row r="111" spans="2:15">
      <c r="B111" s="1" t="s">
        <v>49</v>
      </c>
      <c r="C111">
        <v>1</v>
      </c>
      <c r="D111">
        <f t="shared" si="19"/>
        <v>1.6638935108153079E-3</v>
      </c>
      <c r="E111">
        <v>48.3</v>
      </c>
      <c r="F111">
        <v>14.283333000000001</v>
      </c>
      <c r="G111">
        <f t="shared" si="20"/>
        <v>0.84299402871326112</v>
      </c>
      <c r="H111">
        <f t="shared" si="21"/>
        <v>0.24929118900875921</v>
      </c>
      <c r="I111">
        <f t="shared" si="12"/>
        <v>1.0726563203886932E-3</v>
      </c>
      <c r="J111">
        <f t="shared" si="13"/>
        <v>2.7308438961824938E-4</v>
      </c>
      <c r="K111">
        <f t="shared" si="14"/>
        <v>1.2423264264315996E-3</v>
      </c>
      <c r="N111">
        <f t="shared" si="15"/>
        <v>510.9357792915963</v>
      </c>
      <c r="O111">
        <f t="shared" si="16"/>
        <v>0.85014272760664944</v>
      </c>
    </row>
    <row r="112" spans="2:15">
      <c r="B112" s="1" t="s">
        <v>22</v>
      </c>
      <c r="C112">
        <v>1</v>
      </c>
      <c r="D112">
        <f t="shared" si="19"/>
        <v>1.6638935108153079E-3</v>
      </c>
      <c r="E112">
        <v>48.200555999999999</v>
      </c>
      <c r="F112">
        <v>15.401111</v>
      </c>
      <c r="G112">
        <f t="shared" si="20"/>
        <v>0.84125840349190784</v>
      </c>
      <c r="H112">
        <f t="shared" si="21"/>
        <v>0.2688000954151164</v>
      </c>
      <c r="I112">
        <f t="shared" si="12"/>
        <v>1.0692021375553135E-3</v>
      </c>
      <c r="J112">
        <f t="shared" si="13"/>
        <v>2.9452964086211183E-4</v>
      </c>
      <c r="K112">
        <f t="shared" si="14"/>
        <v>1.2404034404314085E-3</v>
      </c>
      <c r="N112">
        <f t="shared" si="15"/>
        <v>439.42014695605411</v>
      </c>
      <c r="O112">
        <f t="shared" si="16"/>
        <v>0.73114833104168742</v>
      </c>
    </row>
    <row r="113" spans="2:15">
      <c r="B113" s="2" t="s">
        <v>5</v>
      </c>
      <c r="C113">
        <v>1</v>
      </c>
      <c r="D113">
        <f t="shared" si="19"/>
        <v>1.6638935108153079E-3</v>
      </c>
      <c r="E113">
        <v>3</v>
      </c>
      <c r="F113">
        <v>108</v>
      </c>
      <c r="G113">
        <f t="shared" si="20"/>
        <v>5.2359877559829883E-2</v>
      </c>
      <c r="H113">
        <f t="shared" si="21"/>
        <v>1.8849555921538759</v>
      </c>
      <c r="I113">
        <f t="shared" si="12"/>
        <v>-5.1346671767705566E-4</v>
      </c>
      <c r="J113">
        <f t="shared" si="13"/>
        <v>1.5802880638820882E-3</v>
      </c>
      <c r="K113">
        <f t="shared" si="14"/>
        <v>8.7081457974948141E-5</v>
      </c>
      <c r="N113">
        <f t="shared" si="15"/>
        <v>9555.2473806115086</v>
      </c>
      <c r="O113">
        <f t="shared" si="16"/>
        <v>15.898914110834458</v>
      </c>
    </row>
    <row r="114" spans="2:15">
      <c r="B114" s="1" t="s">
        <v>164</v>
      </c>
      <c r="C114">
        <v>1</v>
      </c>
      <c r="D114">
        <f t="shared" si="19"/>
        <v>1.6638935108153079E-3</v>
      </c>
      <c r="E114">
        <v>48.258889000000003</v>
      </c>
      <c r="F114">
        <v>14.501111</v>
      </c>
      <c r="G114">
        <f t="shared" si="20"/>
        <v>0.84227650640447382</v>
      </c>
      <c r="H114">
        <f t="shared" si="21"/>
        <v>0.25309213214716741</v>
      </c>
      <c r="I114">
        <f t="shared" si="12"/>
        <v>1.0724733198122652E-3</v>
      </c>
      <c r="J114">
        <f t="shared" si="13"/>
        <v>2.7738264617095117E-4</v>
      </c>
      <c r="K114">
        <f t="shared" si="14"/>
        <v>1.2415319010107434E-3</v>
      </c>
      <c r="N114">
        <f t="shared" si="15"/>
        <v>497.68622593691288</v>
      </c>
      <c r="O114">
        <f t="shared" si="16"/>
        <v>0.82809688175859053</v>
      </c>
    </row>
    <row r="115" spans="2:15">
      <c r="B115" s="1" t="s">
        <v>66</v>
      </c>
      <c r="C115">
        <v>1</v>
      </c>
      <c r="D115">
        <f t="shared" si="19"/>
        <v>1.6638935108153079E-3</v>
      </c>
      <c r="E115">
        <v>47.416666999999997</v>
      </c>
      <c r="F115">
        <v>11.25</v>
      </c>
      <c r="G115">
        <f t="shared" si="20"/>
        <v>0.82757695947174204</v>
      </c>
      <c r="H115">
        <f t="shared" si="21"/>
        <v>0.19634954084936207</v>
      </c>
      <c r="I115">
        <f t="shared" si="12"/>
        <v>1.1042594804800516E-3</v>
      </c>
      <c r="J115">
        <f t="shared" si="13"/>
        <v>2.1965086746371829E-4</v>
      </c>
      <c r="K115">
        <f t="shared" si="14"/>
        <v>1.225114734025207E-3</v>
      </c>
      <c r="N115">
        <f t="shared" si="15"/>
        <v>757.88716142741157</v>
      </c>
      <c r="O115">
        <f t="shared" si="16"/>
        <v>1.2610435298293039</v>
      </c>
    </row>
    <row r="116" spans="2:15">
      <c r="B116" s="1" t="s">
        <v>65</v>
      </c>
      <c r="C116">
        <v>1</v>
      </c>
      <c r="D116">
        <f t="shared" si="19"/>
        <v>1.6638935108153079E-3</v>
      </c>
      <c r="E116">
        <v>42.817999999999998</v>
      </c>
      <c r="F116">
        <v>-1.6439999999999999</v>
      </c>
      <c r="G116">
        <f t="shared" si="20"/>
        <v>0.74731507911893202</v>
      </c>
      <c r="H116">
        <f t="shared" si="21"/>
        <v>-2.8693212902786775E-2</v>
      </c>
      <c r="I116">
        <f t="shared" si="12"/>
        <v>1.2199907554842038E-3</v>
      </c>
      <c r="J116">
        <f t="shared" si="13"/>
        <v>-3.5015064320269681E-5</v>
      </c>
      <c r="K116">
        <f t="shared" si="14"/>
        <v>1.1309014621694589E-3</v>
      </c>
      <c r="N116">
        <f t="shared" si="15"/>
        <v>1890.6341655817548</v>
      </c>
      <c r="O116">
        <f t="shared" si="16"/>
        <v>3.1458139194371961</v>
      </c>
    </row>
    <row r="117" spans="2:15">
      <c r="B117" s="1" t="s">
        <v>18</v>
      </c>
      <c r="C117">
        <v>1</v>
      </c>
      <c r="D117">
        <f t="shared" si="19"/>
        <v>1.6638935108153079E-3</v>
      </c>
      <c r="E117">
        <v>30.166667</v>
      </c>
      <c r="F117">
        <v>31.15</v>
      </c>
      <c r="G117">
        <f t="shared" si="20"/>
        <v>0.52650766350272027</v>
      </c>
      <c r="H117">
        <f t="shared" si="21"/>
        <v>0.54367006199623358</v>
      </c>
      <c r="I117">
        <f t="shared" si="12"/>
        <v>1.231132321300532E-3</v>
      </c>
      <c r="J117">
        <f t="shared" si="13"/>
        <v>7.4413259294486952E-4</v>
      </c>
      <c r="K117">
        <f t="shared" si="14"/>
        <v>8.3613486166981437E-4</v>
      </c>
      <c r="N117">
        <f t="shared" si="15"/>
        <v>2348.1038031474436</v>
      </c>
      <c r="O117">
        <f t="shared" si="16"/>
        <v>3.9069946807777765</v>
      </c>
    </row>
    <row r="118" spans="2:15">
      <c r="B118" s="2" t="s">
        <v>3</v>
      </c>
      <c r="C118">
        <v>1</v>
      </c>
      <c r="D118">
        <f t="shared" si="19"/>
        <v>1.6638935108153079E-3</v>
      </c>
      <c r="E118">
        <v>47.883333</v>
      </c>
      <c r="F118">
        <v>12.583333</v>
      </c>
      <c r="G118">
        <f t="shared" si="20"/>
        <v>0.83572181767885401</v>
      </c>
      <c r="H118">
        <f t="shared" si="21"/>
        <v>0.2196205917248556</v>
      </c>
      <c r="I118">
        <f t="shared" si="12"/>
        <v>1.0890744004688792E-3</v>
      </c>
      <c r="J118">
        <f t="shared" si="13"/>
        <v>2.4310435784567831E-4</v>
      </c>
      <c r="K118">
        <f t="shared" si="14"/>
        <v>1.2342442370831971E-3</v>
      </c>
      <c r="N118">
        <f t="shared" si="15"/>
        <v>645.51962712008753</v>
      </c>
      <c r="O118">
        <f t="shared" si="16"/>
        <v>1.074075918669031</v>
      </c>
    </row>
    <row r="119" spans="2:15">
      <c r="B119" s="1" t="s">
        <v>64</v>
      </c>
      <c r="C119">
        <v>1</v>
      </c>
      <c r="D119">
        <f t="shared" si="19"/>
        <v>1.6638935108153079E-3</v>
      </c>
      <c r="E119">
        <v>0</v>
      </c>
      <c r="F119">
        <v>-160</v>
      </c>
      <c r="G119">
        <f t="shared" si="20"/>
        <v>0</v>
      </c>
      <c r="H119">
        <f t="shared" si="21"/>
        <v>-2.7925268031909272</v>
      </c>
      <c r="I119">
        <f t="shared" si="12"/>
        <v>-1.5635484538867026E-3</v>
      </c>
      <c r="J119">
        <f t="shared" si="13"/>
        <v>-5.69085097047702E-4</v>
      </c>
      <c r="K119">
        <f t="shared" si="14"/>
        <v>0</v>
      </c>
      <c r="N119">
        <f t="shared" si="15"/>
        <v>14494.314380920221</v>
      </c>
      <c r="O119">
        <f t="shared" si="16"/>
        <v>24.116995642130153</v>
      </c>
    </row>
    <row r="120" spans="2:15">
      <c r="B120" s="1" t="s">
        <v>90</v>
      </c>
      <c r="C120">
        <v>1</v>
      </c>
      <c r="D120">
        <f t="shared" si="19"/>
        <v>1.6638935108153079E-3</v>
      </c>
      <c r="E120">
        <v>53.671944000000003</v>
      </c>
      <c r="F120">
        <v>14.523611000000001</v>
      </c>
      <c r="G120">
        <f t="shared" si="20"/>
        <v>0.93675213874601548</v>
      </c>
      <c r="H120">
        <f t="shared" si="21"/>
        <v>0.25348483122886617</v>
      </c>
      <c r="I120">
        <f t="shared" si="12"/>
        <v>9.5420464066717225E-4</v>
      </c>
      <c r="J120">
        <f t="shared" si="13"/>
        <v>2.4719366139684689E-4</v>
      </c>
      <c r="K120">
        <f t="shared" si="14"/>
        <v>1.3404963307774268E-3</v>
      </c>
      <c r="N120">
        <f t="shared" si="15"/>
        <v>616.02189110143865</v>
      </c>
      <c r="O120">
        <f t="shared" si="16"/>
        <v>1.024994827123858</v>
      </c>
    </row>
    <row r="121" spans="2:15">
      <c r="B121" s="1" t="s">
        <v>89</v>
      </c>
      <c r="C121">
        <v>1</v>
      </c>
      <c r="D121">
        <f t="shared" si="19"/>
        <v>1.6638935108153079E-3</v>
      </c>
      <c r="E121">
        <v>50.666666999999997</v>
      </c>
      <c r="F121">
        <v>17.933333000000001</v>
      </c>
      <c r="G121">
        <f t="shared" si="20"/>
        <v>0.88430016016155766</v>
      </c>
      <c r="H121">
        <f t="shared" si="21"/>
        <v>0.31299570670655225</v>
      </c>
      <c r="I121">
        <f t="shared" si="12"/>
        <v>1.003388617737412E-3</v>
      </c>
      <c r="J121">
        <f t="shared" si="13"/>
        <v>3.2473045417866377E-4</v>
      </c>
      <c r="K121">
        <f t="shared" si="14"/>
        <v>1.2869743700855956E-3</v>
      </c>
      <c r="N121">
        <f t="shared" si="15"/>
        <v>232.95694639243797</v>
      </c>
      <c r="O121">
        <f t="shared" si="16"/>
        <v>0.3876155514017271</v>
      </c>
    </row>
    <row r="122" spans="2:15">
      <c r="B122" s="1" t="s">
        <v>12</v>
      </c>
      <c r="C122">
        <v>1</v>
      </c>
      <c r="D122">
        <f t="shared" si="19"/>
        <v>1.6638935108153079E-3</v>
      </c>
      <c r="E122">
        <v>45.483333000000002</v>
      </c>
      <c r="F122">
        <v>10.866667</v>
      </c>
      <c r="G122">
        <f t="shared" si="20"/>
        <v>0.79383391563099004</v>
      </c>
      <c r="H122">
        <f t="shared" si="21"/>
        <v>0.18965911786781464</v>
      </c>
      <c r="I122">
        <f t="shared" si="12"/>
        <v>1.145665025465819E-3</v>
      </c>
      <c r="J122">
        <f t="shared" si="13"/>
        <v>2.1992915663538503E-4</v>
      </c>
      <c r="K122">
        <f t="shared" si="14"/>
        <v>1.1864334919494408E-3</v>
      </c>
      <c r="N122">
        <f t="shared" si="15"/>
        <v>891.9214349821591</v>
      </c>
      <c r="O122">
        <f t="shared" si="16"/>
        <v>1.484062287823892</v>
      </c>
    </row>
    <row r="123" spans="2:15">
      <c r="B123" s="1" t="s">
        <v>88</v>
      </c>
      <c r="C123">
        <v>1</v>
      </c>
      <c r="D123">
        <f t="shared" si="19"/>
        <v>1.6638935108153079E-3</v>
      </c>
      <c r="E123">
        <v>45.5</v>
      </c>
      <c r="F123">
        <v>27.733332999999998</v>
      </c>
      <c r="G123">
        <f t="shared" si="20"/>
        <v>0.79412480965741994</v>
      </c>
      <c r="H123">
        <f t="shared" si="21"/>
        <v>0.4840379734019965</v>
      </c>
      <c r="I123">
        <f t="shared" si="12"/>
        <v>1.0322644624550185E-3</v>
      </c>
      <c r="J123">
        <f t="shared" si="13"/>
        <v>5.427172656774725E-4</v>
      </c>
      <c r="K123">
        <f t="shared" si="14"/>
        <v>1.1867727939337464E-3</v>
      </c>
      <c r="N123">
        <f t="shared" si="15"/>
        <v>699.93431120528021</v>
      </c>
      <c r="O123">
        <f t="shared" si="16"/>
        <v>1.1646161584114481</v>
      </c>
    </row>
    <row r="124" spans="2:15">
      <c r="B124" s="1" t="s">
        <v>14</v>
      </c>
      <c r="C124">
        <v>1</v>
      </c>
      <c r="D124">
        <f t="shared" si="19"/>
        <v>1.6638935108153079E-3</v>
      </c>
      <c r="E124">
        <v>44.933332999999998</v>
      </c>
      <c r="F124">
        <v>26.016667000000002</v>
      </c>
      <c r="G124">
        <f t="shared" si="20"/>
        <v>0.78423460474502116</v>
      </c>
      <c r="H124">
        <f t="shared" si="21"/>
        <v>0.4540764995449556</v>
      </c>
      <c r="I124">
        <f t="shared" si="12"/>
        <v>1.0585559482661877E-3</v>
      </c>
      <c r="J124">
        <f t="shared" si="13"/>
        <v>5.1667346525684026E-4</v>
      </c>
      <c r="K124">
        <f t="shared" si="14"/>
        <v>1.1751806031512996E-3</v>
      </c>
      <c r="N124">
        <f t="shared" si="15"/>
        <v>663.94871149415144</v>
      </c>
      <c r="O124">
        <f t="shared" si="16"/>
        <v>1.1047399525693036</v>
      </c>
    </row>
    <row r="125" spans="2:15">
      <c r="B125" t="s">
        <v>109</v>
      </c>
      <c r="C125">
        <v>1</v>
      </c>
      <c r="D125">
        <f t="shared" si="19"/>
        <v>1.6638935108153079E-3</v>
      </c>
      <c r="E125">
        <v>44.916666999999997</v>
      </c>
      <c r="F125">
        <v>27</v>
      </c>
      <c r="G125">
        <f t="shared" si="20"/>
        <v>0.78394372817188374</v>
      </c>
      <c r="H125">
        <f t="shared" si="21"/>
        <v>0.47123889803846897</v>
      </c>
      <c r="I125">
        <f t="shared" si="12"/>
        <v>1.0498376643565824E-3</v>
      </c>
      <c r="J125">
        <f t="shared" si="13"/>
        <v>5.3491900782746894E-4</v>
      </c>
      <c r="K125">
        <f t="shared" si="14"/>
        <v>1.1748379245225626E-3</v>
      </c>
      <c r="N125">
        <f t="shared" si="15"/>
        <v>710.85117739608188</v>
      </c>
      <c r="O125">
        <f t="shared" si="16"/>
        <v>1.182780661224762</v>
      </c>
    </row>
    <row r="126" spans="2:15">
      <c r="B126" s="1" t="s">
        <v>87</v>
      </c>
      <c r="C126">
        <v>1</v>
      </c>
      <c r="D126">
        <f t="shared" si="19"/>
        <v>1.6638935108153079E-3</v>
      </c>
      <c r="E126">
        <v>45.452221999999999</v>
      </c>
      <c r="F126">
        <v>9.1866669999999999</v>
      </c>
      <c r="G126">
        <f t="shared" si="20"/>
        <v>0.79329092624740205</v>
      </c>
      <c r="H126">
        <f t="shared" si="21"/>
        <v>0.16033758643430993</v>
      </c>
      <c r="I126">
        <f t="shared" si="12"/>
        <v>1.1522560902657755E-3</v>
      </c>
      <c r="J126">
        <f t="shared" si="13"/>
        <v>1.8634960475244863E-4</v>
      </c>
      <c r="K126">
        <f t="shared" si="14"/>
        <v>1.1857998745940759E-3</v>
      </c>
      <c r="N126">
        <f t="shared" si="15"/>
        <v>1001.9316119835703</v>
      </c>
      <c r="O126">
        <f t="shared" si="16"/>
        <v>1.6671075074601835</v>
      </c>
    </row>
    <row r="127" spans="2:15">
      <c r="B127" t="s">
        <v>2</v>
      </c>
      <c r="C127">
        <v>1</v>
      </c>
      <c r="D127">
        <f t="shared" si="19"/>
        <v>1.6638935108153079E-3</v>
      </c>
      <c r="E127">
        <v>38.700000000000003</v>
      </c>
      <c r="F127">
        <v>-9.1833329999999993</v>
      </c>
      <c r="G127">
        <f t="shared" si="20"/>
        <v>0.67544242052180559</v>
      </c>
      <c r="H127">
        <f t="shared" si="21"/>
        <v>-0.16027939715704839</v>
      </c>
      <c r="I127">
        <f t="shared" si="12"/>
        <v>1.2819091871676173E-3</v>
      </c>
      <c r="J127">
        <f t="shared" si="13"/>
        <v>-2.072413194247617E-4</v>
      </c>
      <c r="K127">
        <f t="shared" si="14"/>
        <v>1.0403371985619055E-3</v>
      </c>
      <c r="N127">
        <f t="shared" si="15"/>
        <v>2673.779076761969</v>
      </c>
      <c r="O127">
        <f t="shared" si="16"/>
        <v>4.4488836551779851</v>
      </c>
    </row>
    <row r="128" spans="2:15">
      <c r="B128" s="1" t="s">
        <v>43</v>
      </c>
      <c r="C128">
        <v>1</v>
      </c>
      <c r="D128">
        <f t="shared" si="19"/>
        <v>1.6638935108153079E-3</v>
      </c>
      <c r="E128">
        <v>45.516666999999998</v>
      </c>
      <c r="F128" s="4">
        <v>25.583333</v>
      </c>
      <c r="G128">
        <f t="shared" si="20"/>
        <v>0.79441570368384984</v>
      </c>
      <c r="H128">
        <f t="shared" si="21"/>
        <v>0.44651339448411848</v>
      </c>
      <c r="I128">
        <f t="shared" si="12"/>
        <v>1.0515868197428296E-3</v>
      </c>
      <c r="J128">
        <f t="shared" si="13"/>
        <v>5.0345991501846567E-4</v>
      </c>
      <c r="K128">
        <f t="shared" si="14"/>
        <v>1.1871119954941286E-3</v>
      </c>
      <c r="N128">
        <f t="shared" si="15"/>
        <v>591.12881915965795</v>
      </c>
      <c r="O128">
        <f t="shared" si="16"/>
        <v>0.98357540625567053</v>
      </c>
    </row>
    <row r="129" spans="2:15">
      <c r="B129" s="1" t="s">
        <v>86</v>
      </c>
      <c r="C129">
        <v>1</v>
      </c>
      <c r="D129">
        <f t="shared" si="19"/>
        <v>1.6638935108153079E-3</v>
      </c>
      <c r="E129" s="6">
        <v>45.468888999999997</v>
      </c>
      <c r="F129">
        <v>28.207778000000001</v>
      </c>
      <c r="G129">
        <f t="shared" ref="G129:H132" si="22">(E129*PI())/180</f>
        <v>0.79358182027383195</v>
      </c>
      <c r="H129">
        <f t="shared" si="22"/>
        <v>0.49231860077162104</v>
      </c>
      <c r="I129">
        <f t="shared" si="12"/>
        <v>1.0283028075057292E-3</v>
      </c>
      <c r="J129">
        <f t="shared" si="13"/>
        <v>5.5155086862885519E-4</v>
      </c>
      <c r="K129">
        <f t="shared" si="14"/>
        <v>1.1861393639551307E-3</v>
      </c>
      <c r="N129">
        <f t="shared" si="15"/>
        <v>728.67428552829813</v>
      </c>
      <c r="O129">
        <f t="shared" si="16"/>
        <v>1.2124364151885161</v>
      </c>
    </row>
    <row r="130" spans="2:15">
      <c r="B130" s="1" t="s">
        <v>85</v>
      </c>
      <c r="C130">
        <v>1</v>
      </c>
      <c r="D130">
        <f t="shared" ref="D130:D152" si="23">C130/(SUM($C$2:$C$152))</f>
        <v>1.6638935108153079E-3</v>
      </c>
      <c r="E130">
        <v>49.783332999999999</v>
      </c>
      <c r="F130">
        <v>22.766667000000002</v>
      </c>
      <c r="G130">
        <f t="shared" si="22"/>
        <v>0.8688830734667462</v>
      </c>
      <c r="H130">
        <f t="shared" si="22"/>
        <v>0.39735329885513992</v>
      </c>
      <c r="I130">
        <f t="shared" si="12"/>
        <v>9.9063880312750944E-4</v>
      </c>
      <c r="J130">
        <f t="shared" si="13"/>
        <v>4.157482108370199E-4</v>
      </c>
      <c r="K130">
        <f t="shared" si="14"/>
        <v>1.2705627895768094E-3</v>
      </c>
      <c r="N130">
        <f t="shared" si="15"/>
        <v>133.64583957397414</v>
      </c>
      <c r="O130">
        <f t="shared" si="16"/>
        <v>0.22237244521459926</v>
      </c>
    </row>
    <row r="131" spans="2:15">
      <c r="B131" s="1" t="s">
        <v>84</v>
      </c>
      <c r="C131">
        <v>1</v>
      </c>
      <c r="D131">
        <f t="shared" si="23"/>
        <v>1.6638935108153079E-3</v>
      </c>
      <c r="E131">
        <v>51.981667000000002</v>
      </c>
      <c r="F131">
        <v>4.0805559999999996</v>
      </c>
      <c r="G131">
        <f t="shared" si="22"/>
        <v>0.90725123982528322</v>
      </c>
      <c r="H131">
        <f t="shared" si="22"/>
        <v>7.1219137512009728E-2</v>
      </c>
      <c r="I131">
        <f t="shared" ref="I131:I132" si="24">D131*COS(G131)*COS(H131)</f>
        <v>1.0222167002452423E-3</v>
      </c>
      <c r="J131">
        <f t="shared" ref="J131:J132" si="25">D131*COS(G131)*SIN(H131)</f>
        <v>7.2924728886128383E-5</v>
      </c>
      <c r="K131">
        <f t="shared" ref="K131:K132" si="26" xml:space="preserve"> D131*SIN(G131)</f>
        <v>1.3108381353126343E-3</v>
      </c>
      <c r="N131">
        <f t="shared" ref="N131:N152" si="27" xml:space="preserve"> 6378.388*ACOS(COS(G131)*COS($L$155)*COS(H131-$M$155)+ SIN(G131)*SIN($L$155))</f>
        <v>1203.6142916701197</v>
      </c>
      <c r="O131">
        <f t="shared" ref="O131:O152" si="28">D131*N131</f>
        <v>2.0026860094344752</v>
      </c>
    </row>
    <row r="132" spans="2:15">
      <c r="B132" s="1" t="s">
        <v>17</v>
      </c>
      <c r="C132">
        <v>1</v>
      </c>
      <c r="D132">
        <f t="shared" si="23"/>
        <v>1.6638935108153079E-3</v>
      </c>
      <c r="E132">
        <v>50.033611000000001</v>
      </c>
      <c r="F132">
        <v>22.004722000000001</v>
      </c>
      <c r="G132">
        <f t="shared" si="22"/>
        <v>0.8732512486120525</v>
      </c>
      <c r="H132">
        <f t="shared" si="22"/>
        <v>0.38405484988603167</v>
      </c>
      <c r="I132">
        <f t="shared" si="24"/>
        <v>9.9092462765693989E-4</v>
      </c>
      <c r="J132">
        <f t="shared" si="25"/>
        <v>4.0045453807930188E-4</v>
      </c>
      <c r="K132">
        <f t="shared" si="26"/>
        <v>1.27524356911452E-3</v>
      </c>
      <c r="N132">
        <f t="shared" si="27"/>
        <v>83.060698001586147</v>
      </c>
      <c r="O132">
        <f t="shared" si="28"/>
        <v>0.13820415640862921</v>
      </c>
    </row>
    <row r="133" spans="2:15">
      <c r="B133" s="1" t="s">
        <v>41</v>
      </c>
      <c r="C133">
        <v>1</v>
      </c>
      <c r="D133">
        <f t="shared" si="23"/>
        <v>1.6638935108153079E-3</v>
      </c>
      <c r="E133">
        <v>38.016666999999998</v>
      </c>
      <c r="F133">
        <v>15.833333</v>
      </c>
      <c r="G133">
        <f t="shared" ref="G133:G152" si="29">(E133*PI())/180</f>
        <v>0.66351600978427505</v>
      </c>
      <c r="H133">
        <f t="shared" ref="H133:H152" si="30">(F133*PI())/180</f>
        <v>0.27634379241467133</v>
      </c>
      <c r="I133">
        <f t="shared" ref="I133:I152" si="31">D133*COS(G133)*COS(H133)</f>
        <v>1.2611328517283622E-3</v>
      </c>
      <c r="J133">
        <f t="shared" ref="J133:J152" si="32">D133*COS(G133)*SIN(H133)</f>
        <v>3.5765719526601749E-4</v>
      </c>
      <c r="K133">
        <f t="shared" ref="K133:K152" si="33" xml:space="preserve"> D133*SIN(G133)</f>
        <v>1.024776500657205E-3</v>
      </c>
      <c r="N133">
        <f t="shared" si="27"/>
        <v>1372.0249690012392</v>
      </c>
      <c r="O133">
        <f t="shared" si="28"/>
        <v>2.2829034425977359</v>
      </c>
    </row>
    <row r="134" spans="2:15">
      <c r="B134" s="1" t="s">
        <v>83</v>
      </c>
      <c r="C134">
        <v>1</v>
      </c>
      <c r="D134">
        <f t="shared" si="23"/>
        <v>1.6638935108153079E-3</v>
      </c>
      <c r="E134">
        <v>37.599958000000001</v>
      </c>
      <c r="F134">
        <v>14.015378</v>
      </c>
      <c r="G134">
        <f t="shared" si="29"/>
        <v>0.65624306571158209</v>
      </c>
      <c r="H134">
        <f t="shared" si="30"/>
        <v>0.24461449201157781</v>
      </c>
      <c r="I134">
        <f t="shared" si="31"/>
        <v>1.2790419583711167E-3</v>
      </c>
      <c r="J134">
        <f t="shared" si="32"/>
        <v>3.1926563260405058E-4</v>
      </c>
      <c r="K134">
        <f t="shared" si="33"/>
        <v>1.0152156125165751E-3</v>
      </c>
      <c r="N134">
        <f t="shared" si="27"/>
        <v>1464.9439087743519</v>
      </c>
      <c r="O134">
        <f t="shared" si="28"/>
        <v>2.4375106635180566</v>
      </c>
    </row>
    <row r="135" spans="2:15">
      <c r="B135" t="s">
        <v>15</v>
      </c>
      <c r="C135">
        <v>1</v>
      </c>
      <c r="D135">
        <f t="shared" si="23"/>
        <v>1.6638935108153079E-3</v>
      </c>
      <c r="E135">
        <v>45.333333000000003</v>
      </c>
      <c r="F135">
        <v>25.55</v>
      </c>
      <c r="G135">
        <f t="shared" si="29"/>
        <v>0.7912159217529986</v>
      </c>
      <c r="H135">
        <f t="shared" si="30"/>
        <v>0.44593162388455121</v>
      </c>
      <c r="I135">
        <f t="shared" si="31"/>
        <v>1.0553011906044786E-3</v>
      </c>
      <c r="J135">
        <f t="shared" si="32"/>
        <v>5.0448375800686714E-4</v>
      </c>
      <c r="K135">
        <f t="shared" si="33"/>
        <v>1.1833753209989338E-3</v>
      </c>
      <c r="N135">
        <f t="shared" si="27"/>
        <v>606.58868758235894</v>
      </c>
      <c r="O135">
        <f t="shared" si="28"/>
        <v>1.0092989810022612</v>
      </c>
    </row>
    <row r="136" spans="2:15">
      <c r="B136" s="1" t="s">
        <v>63</v>
      </c>
      <c r="C136">
        <v>1</v>
      </c>
      <c r="D136">
        <f t="shared" si="23"/>
        <v>1.6638935108153079E-3</v>
      </c>
      <c r="E136">
        <v>51.6</v>
      </c>
      <c r="F136">
        <v>17.2</v>
      </c>
      <c r="G136">
        <f t="shared" si="29"/>
        <v>0.90058989402907408</v>
      </c>
      <c r="H136">
        <f t="shared" si="30"/>
        <v>0.30019663134302466</v>
      </c>
      <c r="I136">
        <f t="shared" si="31"/>
        <v>9.8730288549117085E-4</v>
      </c>
      <c r="J136">
        <f t="shared" si="32"/>
        <v>3.0562129599881379E-4</v>
      </c>
      <c r="K136">
        <f t="shared" si="33"/>
        <v>1.3039824581128783E-3</v>
      </c>
      <c r="N136">
        <f t="shared" si="27"/>
        <v>329.68664583838807</v>
      </c>
      <c r="O136">
        <f t="shared" si="28"/>
        <v>0.54856347061295851</v>
      </c>
    </row>
    <row r="137" spans="2:15">
      <c r="B137" s="1" t="s">
        <v>62</v>
      </c>
      <c r="C137">
        <v>1</v>
      </c>
      <c r="D137">
        <f t="shared" si="23"/>
        <v>1.6638935108153079E-3</v>
      </c>
      <c r="E137">
        <v>49</v>
      </c>
      <c r="F137">
        <v>20</v>
      </c>
      <c r="G137">
        <f t="shared" si="29"/>
        <v>0.85521133347722145</v>
      </c>
      <c r="H137">
        <f t="shared" si="30"/>
        <v>0.3490658503988659</v>
      </c>
      <c r="I137">
        <f t="shared" si="31"/>
        <v>1.0257800804365192E-3</v>
      </c>
      <c r="J137">
        <f t="shared" si="32"/>
        <v>3.7335341618208374E-4</v>
      </c>
      <c r="K137">
        <f t="shared" si="33"/>
        <v>1.2557563730828153E-3</v>
      </c>
      <c r="N137">
        <f t="shared" si="27"/>
        <v>110.18460978791876</v>
      </c>
      <c r="O137">
        <f t="shared" si="28"/>
        <v>0.18333545721783487</v>
      </c>
    </row>
    <row r="138" spans="2:15">
      <c r="B138" s="1" t="s">
        <v>16</v>
      </c>
      <c r="C138">
        <v>1</v>
      </c>
      <c r="D138">
        <f t="shared" si="23"/>
        <v>1.6638935108153079E-3</v>
      </c>
      <c r="E138">
        <v>48.216667000000001</v>
      </c>
      <c r="F138">
        <v>15.616667</v>
      </c>
      <c r="G138">
        <f t="shared" si="29"/>
        <v>0.84153959348769669</v>
      </c>
      <c r="H138">
        <f t="shared" si="30"/>
        <v>0.2725622573375453</v>
      </c>
      <c r="I138">
        <f t="shared" si="31"/>
        <v>1.0677505498408282E-3</v>
      </c>
      <c r="J138">
        <f t="shared" si="32"/>
        <v>2.9845615277253643E-4</v>
      </c>
      <c r="K138">
        <f t="shared" si="33"/>
        <v>1.2407152386910208E-3</v>
      </c>
      <c r="N138">
        <f t="shared" si="27"/>
        <v>424.27437481486459</v>
      </c>
      <c r="O138">
        <f t="shared" si="28"/>
        <v>0.70594737905967486</v>
      </c>
    </row>
    <row r="139" spans="2:15">
      <c r="B139" s="1" t="s">
        <v>82</v>
      </c>
      <c r="C139">
        <v>1</v>
      </c>
      <c r="D139">
        <f t="shared" si="23"/>
        <v>1.6638935108153079E-3</v>
      </c>
      <c r="E139">
        <v>48.7</v>
      </c>
      <c r="F139">
        <v>44.516666999999998</v>
      </c>
      <c r="G139">
        <f t="shared" si="29"/>
        <v>0.84997534572123845</v>
      </c>
      <c r="H139">
        <f t="shared" si="30"/>
        <v>0.77696241116390652</v>
      </c>
      <c r="I139">
        <f t="shared" si="31"/>
        <v>7.8304808361134956E-4</v>
      </c>
      <c r="J139">
        <f t="shared" si="32"/>
        <v>7.699470903386208E-4</v>
      </c>
      <c r="K139">
        <f t="shared" si="33"/>
        <v>1.2500235166447772E-3</v>
      </c>
      <c r="N139">
        <f t="shared" si="27"/>
        <v>1712.9438019347856</v>
      </c>
      <c r="O139">
        <f t="shared" si="28"/>
        <v>2.8501560764305918</v>
      </c>
    </row>
    <row r="140" spans="2:15">
      <c r="B140" t="s">
        <v>81</v>
      </c>
      <c r="C140">
        <v>1</v>
      </c>
      <c r="D140">
        <f t="shared" si="23"/>
        <v>1.6638935108153079E-3</v>
      </c>
      <c r="E140">
        <v>46.5</v>
      </c>
      <c r="F140">
        <v>13.566667000000001</v>
      </c>
      <c r="G140">
        <f t="shared" si="29"/>
        <v>0.81157810217736315</v>
      </c>
      <c r="H140">
        <f t="shared" si="30"/>
        <v>0.23678300767166158</v>
      </c>
      <c r="I140">
        <f t="shared" si="31"/>
        <v>1.1133907736669191E-3</v>
      </c>
      <c r="J140">
        <f t="shared" si="32"/>
        <v>2.6867202377917689E-4</v>
      </c>
      <c r="K140">
        <f t="shared" si="33"/>
        <v>1.2069457088390808E-3</v>
      </c>
      <c r="N140">
        <f t="shared" si="27"/>
        <v>656.63547100013</v>
      </c>
      <c r="O140">
        <f t="shared" si="28"/>
        <v>1.0925714991682696</v>
      </c>
    </row>
    <row r="141" spans="2:15">
      <c r="B141" s="1" t="s">
        <v>53</v>
      </c>
      <c r="C141">
        <v>1</v>
      </c>
      <c r="D141">
        <f t="shared" si="23"/>
        <v>1.6638935108153079E-3</v>
      </c>
      <c r="E141">
        <v>40.299999999999997</v>
      </c>
      <c r="F141">
        <v>20.016667000000002</v>
      </c>
      <c r="G141">
        <f t="shared" si="29"/>
        <v>0.70336768855371479</v>
      </c>
      <c r="H141">
        <f t="shared" si="30"/>
        <v>0.34935674442529585</v>
      </c>
      <c r="I141">
        <f t="shared" si="31"/>
        <v>1.1923425825223503E-3</v>
      </c>
      <c r="J141">
        <f t="shared" si="32"/>
        <v>4.3437004412795341E-4</v>
      </c>
      <c r="K141">
        <f t="shared" si="33"/>
        <v>1.0761893169891174E-3</v>
      </c>
      <c r="N141">
        <f t="shared" si="27"/>
        <v>1059.2516434164691</v>
      </c>
      <c r="O141">
        <f t="shared" si="28"/>
        <v>1.7624819358011132</v>
      </c>
    </row>
    <row r="142" spans="2:15">
      <c r="B142" t="s">
        <v>4</v>
      </c>
      <c r="C142">
        <v>1</v>
      </c>
      <c r="D142">
        <f t="shared" si="23"/>
        <v>1.6638935108153079E-3</v>
      </c>
      <c r="E142">
        <v>49.566667000000002</v>
      </c>
      <c r="F142">
        <v>25.6</v>
      </c>
      <c r="G142">
        <f t="shared" si="29"/>
        <v>0.86510153838962023</v>
      </c>
      <c r="H142">
        <f t="shared" si="30"/>
        <v>0.44680428851054838</v>
      </c>
      <c r="I142">
        <f t="shared" si="31"/>
        <v>9.7320309030769119E-4</v>
      </c>
      <c r="J142">
        <f t="shared" si="32"/>
        <v>4.6628079349524945E-4</v>
      </c>
      <c r="K142">
        <f t="shared" si="33"/>
        <v>1.2664910508828286E-3</v>
      </c>
      <c r="N142">
        <f t="shared" si="27"/>
        <v>338.92633133434191</v>
      </c>
      <c r="O142">
        <f t="shared" si="28"/>
        <v>0.56393732335165048</v>
      </c>
    </row>
    <row r="143" spans="2:15">
      <c r="B143" s="1" t="s">
        <v>80</v>
      </c>
      <c r="C143">
        <v>1</v>
      </c>
      <c r="D143">
        <f t="shared" si="23"/>
        <v>1.6638935108153079E-3</v>
      </c>
      <c r="E143">
        <v>31.625299999999999</v>
      </c>
      <c r="F143" s="4">
        <v>35.145299999999999</v>
      </c>
      <c r="G143">
        <f t="shared" si="29"/>
        <v>0.55196561193096272</v>
      </c>
      <c r="H143">
        <f t="shared" si="30"/>
        <v>0.61340120160116307</v>
      </c>
      <c r="I143">
        <f t="shared" si="31"/>
        <v>1.1585082515270704E-3</v>
      </c>
      <c r="J143">
        <f t="shared" si="32"/>
        <v>8.1558238493309064E-4</v>
      </c>
      <c r="K143">
        <f t="shared" si="33"/>
        <v>8.7248244673679973E-4</v>
      </c>
      <c r="N143">
        <f t="shared" si="27"/>
        <v>2343.57648530506</v>
      </c>
      <c r="O143">
        <f t="shared" si="28"/>
        <v>3.8994617059984362</v>
      </c>
    </row>
    <row r="144" spans="2:15">
      <c r="B144" s="1" t="s">
        <v>61</v>
      </c>
      <c r="C144">
        <v>1</v>
      </c>
      <c r="D144">
        <f t="shared" si="23"/>
        <v>1.6638935108153079E-3</v>
      </c>
      <c r="E144" s="6">
        <v>46.340308</v>
      </c>
      <c r="F144">
        <v>23.68571</v>
      </c>
      <c r="G144">
        <f t="shared" si="29"/>
        <v>0.80879095098826848</v>
      </c>
      <c r="H144">
        <f t="shared" si="30"/>
        <v>0.41339362517254608</v>
      </c>
      <c r="I144">
        <f t="shared" si="31"/>
        <v>1.051944252215281E-3</v>
      </c>
      <c r="J144">
        <f t="shared" si="32"/>
        <v>4.614583580488938E-4</v>
      </c>
      <c r="K144">
        <f t="shared" si="33"/>
        <v>1.2037487650466536E-3</v>
      </c>
      <c r="N144">
        <f t="shared" si="27"/>
        <v>436.4850299554501</v>
      </c>
      <c r="O144">
        <f t="shared" si="28"/>
        <v>0.72626460891089872</v>
      </c>
    </row>
    <row r="145" spans="1:15">
      <c r="B145" s="1" t="s">
        <v>79</v>
      </c>
      <c r="C145">
        <v>1</v>
      </c>
      <c r="D145">
        <f t="shared" si="23"/>
        <v>1.6638935108153079E-3</v>
      </c>
      <c r="E145">
        <v>44.633333</v>
      </c>
      <c r="F145">
        <v>22.65</v>
      </c>
      <c r="G145">
        <f t="shared" si="29"/>
        <v>0.77899861698903816</v>
      </c>
      <c r="H145">
        <f t="shared" si="30"/>
        <v>0.39531707557671564</v>
      </c>
      <c r="I145">
        <f t="shared" si="31"/>
        <v>1.0927347528860659E-3</v>
      </c>
      <c r="J145">
        <f t="shared" si="32"/>
        <v>4.5598080477332365E-4</v>
      </c>
      <c r="K145">
        <f t="shared" si="33"/>
        <v>1.1689969550202396E-3</v>
      </c>
      <c r="N145">
        <f t="shared" si="27"/>
        <v>589.42674162650064</v>
      </c>
      <c r="O145">
        <f t="shared" si="28"/>
        <v>0.9807433304933455</v>
      </c>
    </row>
    <row r="146" spans="1:15">
      <c r="B146" s="1" t="s">
        <v>78</v>
      </c>
      <c r="C146">
        <v>1</v>
      </c>
      <c r="D146">
        <f t="shared" si="23"/>
        <v>1.6638935108153079E-3</v>
      </c>
      <c r="E146">
        <v>49</v>
      </c>
      <c r="F146">
        <v>32</v>
      </c>
      <c r="G146">
        <f t="shared" si="29"/>
        <v>0.85521133347722145</v>
      </c>
      <c r="H146">
        <f t="shared" si="30"/>
        <v>0.55850536063818546</v>
      </c>
      <c r="I146">
        <f t="shared" si="31"/>
        <v>9.2573978452850766E-4</v>
      </c>
      <c r="J146">
        <f t="shared" si="32"/>
        <v>5.7846641919500903E-4</v>
      </c>
      <c r="K146">
        <f t="shared" si="33"/>
        <v>1.2557563730828153E-3</v>
      </c>
      <c r="N146">
        <f t="shared" si="27"/>
        <v>807.78214983020519</v>
      </c>
      <c r="O146">
        <f t="shared" si="28"/>
        <v>1.3440634772549171</v>
      </c>
    </row>
    <row r="147" spans="1:15">
      <c r="B147" s="1" t="s">
        <v>52</v>
      </c>
      <c r="C147">
        <v>1</v>
      </c>
      <c r="D147">
        <f t="shared" si="23"/>
        <v>1.6638935108153079E-3</v>
      </c>
      <c r="E147">
        <v>47.566267000000003</v>
      </c>
      <c r="F147">
        <v>19.092853000000002</v>
      </c>
      <c r="G147">
        <f t="shared" si="29"/>
        <v>0.83018797203272565</v>
      </c>
      <c r="H147">
        <f t="shared" si="30"/>
        <v>0.33323314844927693</v>
      </c>
      <c r="I147">
        <f t="shared" si="31"/>
        <v>1.0609310571639979E-3</v>
      </c>
      <c r="J147">
        <f t="shared" si="32"/>
        <v>3.6723211602231225E-4</v>
      </c>
      <c r="K147">
        <f t="shared" si="33"/>
        <v>1.2280502759414809E-3</v>
      </c>
      <c r="N147">
        <f t="shared" si="27"/>
        <v>281.60133215855717</v>
      </c>
      <c r="O147">
        <f t="shared" si="28"/>
        <v>0.46855462921556934</v>
      </c>
    </row>
    <row r="148" spans="1:15">
      <c r="B148" s="1" t="s">
        <v>48</v>
      </c>
      <c r="C148">
        <v>1</v>
      </c>
      <c r="D148">
        <f t="shared" si="23"/>
        <v>1.6638935108153079E-3</v>
      </c>
      <c r="E148">
        <v>41</v>
      </c>
      <c r="F148">
        <v>66</v>
      </c>
      <c r="G148">
        <f t="shared" si="29"/>
        <v>0.715584993317675</v>
      </c>
      <c r="H148">
        <f t="shared" si="30"/>
        <v>1.1519173063162575</v>
      </c>
      <c r="I148">
        <f t="shared" si="31"/>
        <v>5.1076213170874656E-4</v>
      </c>
      <c r="J148">
        <f t="shared" si="32"/>
        <v>1.1471905305355534E-3</v>
      </c>
      <c r="K148">
        <f t="shared" si="33"/>
        <v>1.0916123610490967E-3</v>
      </c>
      <c r="N148">
        <f t="shared" si="27"/>
        <v>3599.000527342092</v>
      </c>
      <c r="O148">
        <f t="shared" si="28"/>
        <v>5.988353622865378</v>
      </c>
    </row>
    <row r="149" spans="1:15">
      <c r="B149" s="1" t="s">
        <v>42</v>
      </c>
      <c r="C149">
        <v>1</v>
      </c>
      <c r="D149">
        <f t="shared" si="23"/>
        <v>1.6638935108153079E-3</v>
      </c>
      <c r="E149">
        <v>46.633333</v>
      </c>
      <c r="F149">
        <v>27.733332999999998</v>
      </c>
      <c r="G149">
        <f t="shared" si="29"/>
        <v>0.8139052020289248</v>
      </c>
      <c r="H149">
        <f t="shared" si="30"/>
        <v>0.4840379734019965</v>
      </c>
      <c r="I149">
        <f t="shared" si="31"/>
        <v>1.0112857657020745E-3</v>
      </c>
      <c r="J149">
        <f t="shared" si="32"/>
        <v>5.3168763000430717E-4</v>
      </c>
      <c r="K149">
        <f t="shared" si="33"/>
        <v>1.2096077792086422E-3</v>
      </c>
      <c r="N149">
        <f t="shared" si="27"/>
        <v>616.25352728593987</v>
      </c>
      <c r="O149">
        <f t="shared" si="28"/>
        <v>1.0253802450681195</v>
      </c>
    </row>
    <row r="150" spans="1:15">
      <c r="B150" s="1" t="s">
        <v>60</v>
      </c>
      <c r="C150">
        <v>1</v>
      </c>
      <c r="D150">
        <f t="shared" si="23"/>
        <v>1.6638935108153079E-3</v>
      </c>
      <c r="E150">
        <v>41.666666999999997</v>
      </c>
      <c r="F150">
        <v>12.783333000000001</v>
      </c>
      <c r="G150">
        <f t="shared" si="29"/>
        <v>0.72722052748206811</v>
      </c>
      <c r="H150">
        <f t="shared" si="30"/>
        <v>0.22311125022884429</v>
      </c>
      <c r="I150">
        <f t="shared" si="31"/>
        <v>1.2121616054951722E-3</v>
      </c>
      <c r="J150">
        <f t="shared" si="32"/>
        <v>2.7502557305222452E-4</v>
      </c>
      <c r="K150">
        <f t="shared" si="33"/>
        <v>1.1061495340431839E-3</v>
      </c>
      <c r="N150">
        <f t="shared" si="27"/>
        <v>1101.8547902652786</v>
      </c>
      <c r="O150">
        <f t="shared" si="28"/>
        <v>1.8333690353831591</v>
      </c>
    </row>
    <row r="151" spans="1:15">
      <c r="B151" s="1" t="s">
        <v>77</v>
      </c>
      <c r="C151">
        <v>1</v>
      </c>
      <c r="D151">
        <f t="shared" si="23"/>
        <v>1.6638935108153079E-3</v>
      </c>
      <c r="E151">
        <v>45.8</v>
      </c>
      <c r="F151">
        <v>15.966666999999999</v>
      </c>
      <c r="G151">
        <f t="shared" si="29"/>
        <v>0.79936079741340282</v>
      </c>
      <c r="H151">
        <f t="shared" si="30"/>
        <v>0.27867090971952546</v>
      </c>
      <c r="I151">
        <f t="shared" si="31"/>
        <v>1.115257556575778E-3</v>
      </c>
      <c r="J151">
        <f t="shared" si="32"/>
        <v>3.1909290305492623E-4</v>
      </c>
      <c r="K151">
        <f t="shared" si="33"/>
        <v>1.1928629079042974E-3</v>
      </c>
      <c r="N151">
        <f t="shared" si="27"/>
        <v>577.87112512544707</v>
      </c>
      <c r="O151">
        <f t="shared" si="28"/>
        <v>0.96151601518377217</v>
      </c>
    </row>
    <row r="152" spans="1:15">
      <c r="B152" t="s">
        <v>68</v>
      </c>
      <c r="C152">
        <v>1</v>
      </c>
      <c r="D152">
        <f t="shared" si="23"/>
        <v>1.6638935108153079E-3</v>
      </c>
      <c r="E152">
        <v>50.254443999999999</v>
      </c>
      <c r="F152">
        <v>28.657778</v>
      </c>
      <c r="G152">
        <f t="shared" si="29"/>
        <v>0.87710551155910921</v>
      </c>
      <c r="H152">
        <f t="shared" si="30"/>
        <v>0.50017258240559548</v>
      </c>
      <c r="I152">
        <f t="shared" si="31"/>
        <v>9.3353622609090587E-4</v>
      </c>
      <c r="J152">
        <f t="shared" si="32"/>
        <v>5.1020237960423679E-4</v>
      </c>
      <c r="K152">
        <f t="shared" si="33"/>
        <v>1.2793534545837654E-3</v>
      </c>
      <c r="N152">
        <f t="shared" si="27"/>
        <v>556.43760815531414</v>
      </c>
      <c r="O152">
        <f t="shared" si="28"/>
        <v>0.92585292538321817</v>
      </c>
    </row>
    <row r="154" spans="1:15">
      <c r="A154" s="9" t="s">
        <v>159</v>
      </c>
      <c r="C154">
        <f>SUM(C2:C152)</f>
        <v>601</v>
      </c>
      <c r="D154">
        <f>SUM(D2:D152)</f>
        <v>0.99999999999999944</v>
      </c>
      <c r="I154" s="7">
        <f>SUM(I2:I152)</f>
        <v>0.58780872781485649</v>
      </c>
      <c r="J154" s="7">
        <f>SUM(J2:J152)</f>
        <v>0.22454678018893379</v>
      </c>
      <c r="K154" s="7">
        <f>SUM(K2:K152)</f>
        <v>0.74445524647897587</v>
      </c>
      <c r="O154" s="7">
        <f>SUM(O2:O152)</f>
        <v>817.88316185911833</v>
      </c>
    </row>
    <row r="155" spans="1:15">
      <c r="A155" s="7" t="s">
        <v>162</v>
      </c>
      <c r="L155" s="11">
        <f xml:space="preserve"> ATAN(K154/SQRT((I154^2)+(J154^2)))</f>
        <v>0.86907644533023154</v>
      </c>
      <c r="M155" s="11">
        <f>ATAN(J154/I154)</f>
        <v>0.36489919899658013</v>
      </c>
    </row>
    <row r="156" spans="1:15">
      <c r="A156" s="7" t="s">
        <v>163</v>
      </c>
      <c r="L156" s="7">
        <f>DEGREES(L155)</f>
        <v>49.794412391654291</v>
      </c>
      <c r="M156" s="7">
        <f>DEGREES(M155)</f>
        <v>20.907184050208407</v>
      </c>
    </row>
  </sheetData>
  <sortState xmlns:xlrd2="http://schemas.microsoft.com/office/spreadsheetml/2017/richdata2" ref="B2:B152">
    <sortCondition ref="B2:B152"/>
  </sortState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Lucia Pifferi</dc:creator>
  <cp:lastModifiedBy>Lucia Pifferi</cp:lastModifiedBy>
  <dcterms:created xsi:type="dcterms:W3CDTF">2018-09-20T10:05:44Z</dcterms:created>
  <dcterms:modified xsi:type="dcterms:W3CDTF">2020-06-24T18:00:52Z</dcterms:modified>
</cp:coreProperties>
</file>