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<sst xmlns="http://schemas.openxmlformats.org/spreadsheetml/2006/main" count="10" uniqueCount="8">
  <si>
    <t>Frecuencia Hz</t>
  </si>
  <si>
    <t>|V1| (V)</t>
  </si>
  <si>
    <t>|Vab| (V)</t>
  </si>
  <si>
    <t>|Av|</t>
  </si>
  <si>
    <t>dt (s)</t>
  </si>
  <si>
    <t>fase (º)</t>
  </si>
  <si>
    <t>|Av|(dB)</t>
  </si>
  <si>
    <t xml:space="preserve">           0,000024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</si>
</sst>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8.0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49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|Av|(dB) frente a Frecuencia Hz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1'!$D$27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'Hoja 1'!$C$28:$C$43</c:f>
            </c:numRef>
          </c:xVal>
          <c:yVal>
            <c:numRef>
              <c:f>'Hoja 1'!$D$28:$D$43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59126"/>
        <c:axId val="1602301112"/>
      </c:scatterChart>
      <c:valAx>
        <c:axId val="273659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Frecuencia Hz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2301112"/>
      </c:valAx>
      <c:valAx>
        <c:axId val="1602301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|Av|(dB)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365912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fase (º) frente a Frecuencia 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1'!$N$17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1'!$I$18:$I$33</c:f>
            </c:strRef>
          </c:cat>
          <c:val>
            <c:numRef>
              <c:f>'Hoja 1'!$N$18:$N$33</c:f>
            </c:numRef>
          </c:val>
          <c:smooth val="0"/>
        </c:ser>
        <c:axId val="1448362895"/>
        <c:axId val="1208244472"/>
      </c:lineChart>
      <c:catAx>
        <c:axId val="144836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Frecuencia Hz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8244472"/>
      </c:catAx>
      <c:valAx>
        <c:axId val="1208244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fase (º)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836289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14</xdr:col>
      <xdr:colOff>257175</xdr:colOff>
      <xdr:row>39</xdr:row>
      <xdr:rowOff>28575</xdr:rowOff>
    </xdr:from>
    <xdr:to>
      <xdr:col>20</xdr:col>
      <xdr:colOff>200025</xdr:colOff>
      <xdr:row>56</xdr:row>
      <xdr:rowOff>161925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15</xdr:col>
      <xdr:colOff>409575</xdr:colOff>
      <xdr:row>16</xdr:row>
      <xdr:rowOff>152400</xdr:rowOff>
    </xdr:from>
    <xdr:to>
      <xdr:col>21</xdr:col>
      <xdr:colOff>352425</xdr:colOff>
      <xdr:row>34</xdr:row>
      <xdr:rowOff>85725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</row>
    <row r="2">
      <c r="A2" s="2"/>
      <c r="B2" s="2"/>
      <c r="C2" s="2"/>
      <c r="D2" s="3"/>
      <c r="E2" s="2"/>
      <c r="F2" s="2"/>
    </row>
    <row r="3">
      <c r="A3" s="2"/>
      <c r="B3" s="2"/>
      <c r="C3" s="2"/>
      <c r="D3" s="3"/>
      <c r="E3" s="2"/>
      <c r="F3" s="2"/>
    </row>
    <row r="4">
      <c r="A4" s="2"/>
      <c r="B4" s="2"/>
      <c r="C4" s="2"/>
      <c r="D4" s="3"/>
      <c r="E4" s="2"/>
      <c r="F4" s="2"/>
    </row>
    <row r="5">
      <c r="A5" s="2"/>
      <c r="B5" s="2"/>
      <c r="C5" s="2"/>
      <c r="D5" s="3"/>
      <c r="E5" s="2"/>
      <c r="F5" s="2"/>
    </row>
    <row r="6">
      <c r="A6" s="2"/>
      <c r="B6" s="2"/>
      <c r="C6" s="2"/>
      <c r="D6" s="3"/>
      <c r="E6" s="2"/>
      <c r="F6" s="2"/>
    </row>
    <row r="7">
      <c r="A7" s="2"/>
      <c r="B7" s="2"/>
      <c r="C7" s="2"/>
      <c r="D7" s="3"/>
      <c r="E7" s="2"/>
      <c r="F7" s="2"/>
    </row>
    <row r="8">
      <c r="A8" s="2"/>
      <c r="B8" s="2"/>
      <c r="C8" s="2"/>
      <c r="D8" s="3"/>
      <c r="E8" s="2"/>
      <c r="F8" s="2"/>
    </row>
    <row r="9">
      <c r="A9" s="2"/>
      <c r="B9" s="2"/>
      <c r="C9" s="2"/>
      <c r="D9" s="3"/>
      <c r="E9" s="2"/>
      <c r="F9" s="2"/>
    </row>
    <row r="10">
      <c r="A10" s="2"/>
      <c r="B10" s="2"/>
      <c r="C10" s="2"/>
      <c r="D10" s="3"/>
      <c r="E10" s="4"/>
      <c r="F10" s="2"/>
    </row>
    <row r="11">
      <c r="A11" s="2"/>
      <c r="B11" s="2"/>
      <c r="C11" s="2"/>
      <c r="D11" s="3"/>
      <c r="E11" s="2"/>
      <c r="F11" s="2"/>
    </row>
    <row r="12">
      <c r="A12" s="2"/>
      <c r="B12" s="2"/>
      <c r="C12" s="2"/>
      <c r="D12" s="3"/>
      <c r="E12" s="2"/>
      <c r="F12" s="2"/>
    </row>
    <row r="13">
      <c r="A13" s="2"/>
      <c r="B13" s="2"/>
      <c r="C13" s="2"/>
      <c r="D13" s="3"/>
      <c r="E13" s="2"/>
      <c r="F13" s="2"/>
    </row>
    <row r="14">
      <c r="A14" s="2"/>
      <c r="B14" s="2"/>
      <c r="C14" s="2"/>
      <c r="D14" s="3"/>
      <c r="E14" s="2"/>
      <c r="F14" s="2"/>
    </row>
    <row r="15">
      <c r="A15" s="2"/>
      <c r="B15" s="2"/>
      <c r="C15" s="2"/>
      <c r="D15" s="3"/>
      <c r="E15" s="2"/>
      <c r="F15" s="2"/>
    </row>
    <row r="16">
      <c r="A16" s="2"/>
      <c r="B16" s="2"/>
      <c r="C16" s="2"/>
      <c r="D16" s="3"/>
      <c r="E16" s="2"/>
      <c r="F16" s="2"/>
    </row>
    <row r="17">
      <c r="A17" s="2"/>
      <c r="B17" s="2"/>
      <c r="C17" s="2"/>
      <c r="D17" s="3"/>
      <c r="E17" s="2"/>
      <c r="F17" s="2"/>
      <c r="I17" s="1" t="s">
        <v>0</v>
      </c>
      <c r="J17" s="1" t="s">
        <v>1</v>
      </c>
      <c r="K17" s="1" t="s">
        <v>2</v>
      </c>
      <c r="L17" s="1" t="s">
        <v>3</v>
      </c>
      <c r="M17" s="1" t="s">
        <v>4</v>
      </c>
      <c r="N17" s="1" t="s">
        <v>5</v>
      </c>
      <c r="O17" s="1" t="s">
        <v>6</v>
      </c>
    </row>
    <row r="18">
      <c r="H18" s="5"/>
      <c r="I18" s="2">
        <v>50.0</v>
      </c>
      <c r="J18" s="2">
        <v>1.04</v>
      </c>
      <c r="K18" s="2">
        <v>0.024</v>
      </c>
      <c r="L18" s="3">
        <f t="shared" ref="L18:L33" si="1">K18/J18</f>
        <v>0.02307692308</v>
      </c>
      <c r="M18" s="2">
        <v>0.0014</v>
      </c>
      <c r="N18" s="2">
        <f t="shared" ref="N18:N25" si="2">I18*360*M18</f>
        <v>25.2</v>
      </c>
      <c r="O18" s="3">
        <f t="shared" ref="O18:O33" si="3">-20* LOG10(SQRT(1+(2200*(0.0000002*PI()*I18-(1/(0.02*PI()*I18))))^2))</f>
        <v>-56.90460772</v>
      </c>
    </row>
    <row r="19">
      <c r="H19" s="5"/>
      <c r="I19" s="2">
        <v>80.0</v>
      </c>
      <c r="J19" s="2">
        <v>1.02</v>
      </c>
      <c r="K19" s="2">
        <v>0.0028</v>
      </c>
      <c r="L19" s="3">
        <f t="shared" si="1"/>
        <v>0.002745098039</v>
      </c>
      <c r="M19" s="2">
        <v>3.2E-4</v>
      </c>
      <c r="N19" s="2">
        <f t="shared" si="2"/>
        <v>9.216</v>
      </c>
      <c r="O19" s="3">
        <f t="shared" si="3"/>
        <v>-52.82088432</v>
      </c>
    </row>
    <row r="20">
      <c r="E20" s="5"/>
      <c r="H20" s="5"/>
      <c r="I20" s="2">
        <v>100.0</v>
      </c>
      <c r="J20" s="2">
        <v>1.01</v>
      </c>
      <c r="K20" s="2">
        <v>0.0021</v>
      </c>
      <c r="L20" s="3">
        <f t="shared" si="1"/>
        <v>0.002079207921</v>
      </c>
      <c r="M20" s="2">
        <v>2.0E-4</v>
      </c>
      <c r="N20" s="2">
        <f t="shared" si="2"/>
        <v>7.2</v>
      </c>
      <c r="O20" s="3">
        <f t="shared" si="3"/>
        <v>-50.88146197</v>
      </c>
    </row>
    <row r="21">
      <c r="H21" s="5"/>
      <c r="I21" s="2">
        <v>300.0</v>
      </c>
      <c r="J21" s="2">
        <v>1.04</v>
      </c>
      <c r="K21" s="2">
        <v>0.003</v>
      </c>
      <c r="L21" s="3">
        <f t="shared" si="1"/>
        <v>0.002884615385</v>
      </c>
      <c r="M21" s="2">
        <v>2.0E-4</v>
      </c>
      <c r="N21" s="2">
        <f t="shared" si="2"/>
        <v>21.6</v>
      </c>
      <c r="O21" s="3">
        <f t="shared" si="3"/>
        <v>-41.31183581</v>
      </c>
    </row>
    <row r="22">
      <c r="H22" s="5"/>
      <c r="I22" s="2">
        <v>500.0</v>
      </c>
      <c r="J22" s="2">
        <v>1.04</v>
      </c>
      <c r="K22" s="2">
        <v>0.0031</v>
      </c>
      <c r="L22" s="3">
        <f t="shared" si="1"/>
        <v>0.002980769231</v>
      </c>
      <c r="M22" s="2">
        <v>2.4E-4</v>
      </c>
      <c r="N22" s="2">
        <f t="shared" si="2"/>
        <v>43.2</v>
      </c>
      <c r="O22" s="3">
        <f t="shared" si="3"/>
        <v>-36.82020727</v>
      </c>
    </row>
    <row r="23">
      <c r="H23" s="5"/>
      <c r="I23" s="2">
        <v>800.0</v>
      </c>
      <c r="J23" s="2">
        <v>1.04</v>
      </c>
      <c r="K23" s="2">
        <v>0.0038</v>
      </c>
      <c r="L23" s="3">
        <f t="shared" si="1"/>
        <v>0.003653846154</v>
      </c>
      <c r="M23" s="2">
        <v>1.9E-4</v>
      </c>
      <c r="N23" s="2">
        <f t="shared" si="2"/>
        <v>54.72</v>
      </c>
      <c r="O23" s="3">
        <f t="shared" si="3"/>
        <v>-32.60316269</v>
      </c>
    </row>
    <row r="24">
      <c r="F24">
        <f t="shared" ref="F24:F39" si="4"> 20*log10(L18)</f>
        <v>-32.73644195</v>
      </c>
      <c r="H24" s="5"/>
      <c r="I24" s="2">
        <v>1000.0</v>
      </c>
      <c r="J24" s="2">
        <v>1.08</v>
      </c>
      <c r="K24" s="2">
        <v>0.0042</v>
      </c>
      <c r="L24" s="3">
        <f t="shared" si="1"/>
        <v>0.003888888889</v>
      </c>
      <c r="M24" s="2">
        <v>1.6E-4</v>
      </c>
      <c r="N24" s="2">
        <f t="shared" si="2"/>
        <v>57.6</v>
      </c>
      <c r="O24" s="3">
        <f t="shared" si="3"/>
        <v>-30.53883669</v>
      </c>
    </row>
    <row r="25">
      <c r="F25">
        <f t="shared" si="4"/>
        <v>-51.22884281</v>
      </c>
      <c r="I25" s="2">
        <v>5000.0</v>
      </c>
      <c r="J25" s="2">
        <v>1.06</v>
      </c>
      <c r="K25" s="2">
        <v>0.56</v>
      </c>
      <c r="L25" s="3">
        <f t="shared" si="1"/>
        <v>0.5283018868</v>
      </c>
      <c r="M25" s="2">
        <v>0.0</v>
      </c>
      <c r="N25" s="2">
        <f t="shared" si="2"/>
        <v>0</v>
      </c>
      <c r="O25" s="3">
        <f t="shared" si="3"/>
        <v>-0.03606213542</v>
      </c>
    </row>
    <row r="26">
      <c r="F26">
        <f t="shared" si="4"/>
        <v>-53.64204158</v>
      </c>
      <c r="I26" s="2">
        <v>8000.0</v>
      </c>
      <c r="J26" s="2">
        <v>1.04</v>
      </c>
      <c r="K26" s="2">
        <v>0.17</v>
      </c>
      <c r="L26" s="3">
        <f t="shared" si="1"/>
        <v>0.1634615385</v>
      </c>
      <c r="M26" s="4" t="s">
        <v>7</v>
      </c>
      <c r="N26" s="2">
        <f t="shared" ref="N26:N33" si="5">-I26*360*M26</f>
        <v>-69.12</v>
      </c>
      <c r="O26" s="3">
        <f t="shared" si="3"/>
        <v>-16.59387338</v>
      </c>
    </row>
    <row r="27">
      <c r="C27" s="1" t="s">
        <v>0</v>
      </c>
      <c r="D27" s="1" t="s">
        <v>6</v>
      </c>
      <c r="F27">
        <f t="shared" si="4"/>
        <v>-50.79824169</v>
      </c>
      <c r="I27" s="2">
        <v>10000.0</v>
      </c>
      <c r="J27" s="2">
        <v>1.04</v>
      </c>
      <c r="K27" s="2">
        <v>0.16</v>
      </c>
      <c r="L27" s="3">
        <f t="shared" si="1"/>
        <v>0.1538461538</v>
      </c>
      <c r="M27" s="2">
        <v>2.2E-5</v>
      </c>
      <c r="N27" s="2">
        <f t="shared" si="5"/>
        <v>-79.2</v>
      </c>
      <c r="O27" s="3">
        <f t="shared" si="3"/>
        <v>-20.31551473</v>
      </c>
    </row>
    <row r="28">
      <c r="C28" s="2">
        <v>50.0</v>
      </c>
      <c r="D28" s="3">
        <f>-20* LOG10(SQRT(1+(2200*(2*10^(-7)*PI()*C28-(1/(0.02*PI()*C28))))^2))</f>
        <v>-56.90460772</v>
      </c>
      <c r="F28">
        <f t="shared" si="4"/>
        <v>-50.51343291</v>
      </c>
      <c r="I28" s="2">
        <v>30000.0</v>
      </c>
      <c r="J28" s="2">
        <v>1.08</v>
      </c>
      <c r="K28" s="2">
        <v>0.15</v>
      </c>
      <c r="L28" s="3">
        <f t="shared" si="1"/>
        <v>0.1388888889</v>
      </c>
      <c r="M28" s="2">
        <v>7.9E-6</v>
      </c>
      <c r="N28" s="2">
        <f t="shared" si="5"/>
        <v>-85.32</v>
      </c>
      <c r="O28" s="3">
        <f t="shared" si="3"/>
        <v>-32.10918058</v>
      </c>
    </row>
    <row r="29">
      <c r="C29" s="2">
        <v>80.0</v>
      </c>
      <c r="D29" s="3">
        <f t="shared" ref="D29:D43" si="6">-20* LOG10(SQRT(1+(2200*(0.0000002*PI()*C29-(1/(0.02*PI()*C29))))^2))</f>
        <v>-52.82088432</v>
      </c>
      <c r="F29">
        <f t="shared" si="4"/>
        <v>-48.74499485</v>
      </c>
      <c r="I29" s="2">
        <v>50000.0</v>
      </c>
      <c r="J29" s="2">
        <v>1.06</v>
      </c>
      <c r="K29" s="2">
        <v>0.04</v>
      </c>
      <c r="L29" s="3">
        <f t="shared" si="1"/>
        <v>0.03773584906</v>
      </c>
      <c r="M29" s="2">
        <v>5.2E-6</v>
      </c>
      <c r="N29" s="2">
        <f t="shared" si="5"/>
        <v>-93.6</v>
      </c>
      <c r="O29" s="3">
        <f t="shared" si="3"/>
        <v>-36.70392349</v>
      </c>
    </row>
    <row r="30">
      <c r="C30" s="2">
        <v>100.0</v>
      </c>
      <c r="D30" s="3">
        <f t="shared" si="6"/>
        <v>-50.88146197</v>
      </c>
      <c r="F30">
        <f t="shared" si="4"/>
        <v>-48.2034893</v>
      </c>
      <c r="I30" s="2">
        <v>80000.0</v>
      </c>
      <c r="J30" s="2">
        <v>1.01</v>
      </c>
      <c r="K30" s="2">
        <v>0.033</v>
      </c>
      <c r="L30" s="3">
        <f t="shared" si="1"/>
        <v>0.03267326733</v>
      </c>
      <c r="M30" s="2">
        <v>3.2E-6</v>
      </c>
      <c r="N30" s="2">
        <f t="shared" si="5"/>
        <v>-92.16</v>
      </c>
      <c r="O30" s="3">
        <f t="shared" si="3"/>
        <v>-40.83976294</v>
      </c>
    </row>
    <row r="31">
      <c r="C31" s="2">
        <v>300.0</v>
      </c>
      <c r="D31" s="3">
        <f t="shared" si="6"/>
        <v>-41.31183581</v>
      </c>
      <c r="F31">
        <f t="shared" si="4"/>
        <v>-5.542356765</v>
      </c>
      <c r="I31" s="2">
        <v>100000.0</v>
      </c>
      <c r="J31" s="2">
        <v>1.04</v>
      </c>
      <c r="K31" s="2">
        <v>0.032</v>
      </c>
      <c r="L31" s="3">
        <f t="shared" si="1"/>
        <v>0.03076923077</v>
      </c>
      <c r="M31" s="2">
        <v>2.6E-6</v>
      </c>
      <c r="N31" s="2">
        <f t="shared" si="5"/>
        <v>-93.6</v>
      </c>
      <c r="O31" s="3">
        <f t="shared" si="3"/>
        <v>-42.79024989</v>
      </c>
    </row>
    <row r="32">
      <c r="C32" s="2">
        <v>500.0</v>
      </c>
      <c r="D32" s="3">
        <f t="shared" si="6"/>
        <v>-36.82020727</v>
      </c>
      <c r="F32">
        <f t="shared" si="4"/>
        <v>-15.73168836</v>
      </c>
      <c r="I32" s="2">
        <v>300000.0</v>
      </c>
      <c r="J32" s="2">
        <v>1.02</v>
      </c>
      <c r="K32" s="2">
        <v>0.025</v>
      </c>
      <c r="L32" s="3">
        <f t="shared" si="1"/>
        <v>0.02450980392</v>
      </c>
      <c r="M32" s="2">
        <v>8.8E-7</v>
      </c>
      <c r="N32" s="2">
        <f t="shared" si="5"/>
        <v>-95.04</v>
      </c>
      <c r="O32" s="3">
        <f t="shared" si="3"/>
        <v>-52.35205638</v>
      </c>
    </row>
    <row r="33">
      <c r="C33" s="2">
        <v>800.0</v>
      </c>
      <c r="D33" s="3">
        <f t="shared" si="6"/>
        <v>-32.60316269</v>
      </c>
      <c r="F33">
        <f t="shared" si="4"/>
        <v>-16.25826713</v>
      </c>
      <c r="I33" s="2">
        <v>500000.0</v>
      </c>
      <c r="J33" s="2">
        <v>1.02</v>
      </c>
      <c r="K33" s="2">
        <v>0.018</v>
      </c>
      <c r="L33" s="3">
        <f t="shared" si="1"/>
        <v>0.01764705882</v>
      </c>
      <c r="M33" s="2">
        <v>5.4E-7</v>
      </c>
      <c r="N33" s="2">
        <f t="shared" si="5"/>
        <v>-97.2</v>
      </c>
      <c r="O33" s="3">
        <f t="shared" si="3"/>
        <v>-56.79058005</v>
      </c>
    </row>
    <row r="34">
      <c r="C34" s="2">
        <v>1000.0</v>
      </c>
      <c r="D34" s="3">
        <f t="shared" si="6"/>
        <v>-30.53883669</v>
      </c>
      <c r="F34">
        <f t="shared" si="4"/>
        <v>-17.14664993</v>
      </c>
    </row>
    <row r="35">
      <c r="C35" s="2">
        <v>5000.0</v>
      </c>
      <c r="D35" s="3">
        <f t="shared" si="6"/>
        <v>-0.03606213542</v>
      </c>
      <c r="F35">
        <f t="shared" si="4"/>
        <v>-28.46491748</v>
      </c>
    </row>
    <row r="36">
      <c r="C36" s="2">
        <v>8000.0</v>
      </c>
      <c r="D36" s="3">
        <f t="shared" si="6"/>
        <v>-16.59387338</v>
      </c>
      <c r="F36">
        <f t="shared" si="4"/>
        <v>-29.71614868</v>
      </c>
    </row>
    <row r="37">
      <c r="C37" s="2">
        <v>10000.0</v>
      </c>
      <c r="D37" s="3">
        <f t="shared" si="6"/>
        <v>-20.31551473</v>
      </c>
      <c r="F37">
        <f t="shared" si="4"/>
        <v>-30.23766722</v>
      </c>
    </row>
    <row r="38">
      <c r="C38" s="2">
        <v>30000.0</v>
      </c>
      <c r="D38" s="3">
        <f t="shared" si="6"/>
        <v>-32.10918058</v>
      </c>
      <c r="F38">
        <f t="shared" si="4"/>
        <v>-32.21320326</v>
      </c>
    </row>
    <row r="39">
      <c r="C39" s="2">
        <v>50000.0</v>
      </c>
      <c r="D39" s="3">
        <f t="shared" si="6"/>
        <v>-36.70392349</v>
      </c>
      <c r="F39">
        <f t="shared" si="4"/>
        <v>-35.06655333</v>
      </c>
      <c r="G39" s="6"/>
      <c r="H39" s="6"/>
      <c r="I39" s="6"/>
      <c r="J39" s="7"/>
    </row>
    <row r="40">
      <c r="C40" s="2">
        <v>80000.0</v>
      </c>
      <c r="D40" s="3">
        <f t="shared" si="6"/>
        <v>-40.83976294</v>
      </c>
      <c r="G40" s="8"/>
      <c r="H40" s="8"/>
      <c r="I40" s="8"/>
      <c r="J40" s="9"/>
    </row>
    <row r="41">
      <c r="C41" s="2">
        <v>100000.0</v>
      </c>
      <c r="D41" s="3">
        <f t="shared" si="6"/>
        <v>-42.79024989</v>
      </c>
      <c r="G41" s="8"/>
      <c r="H41" s="8"/>
      <c r="I41" s="8"/>
      <c r="J41" s="9"/>
    </row>
    <row r="42">
      <c r="C42" s="2">
        <v>300000.0</v>
      </c>
      <c r="D42" s="3">
        <f t="shared" si="6"/>
        <v>-52.35205638</v>
      </c>
      <c r="G42" s="8"/>
      <c r="H42" s="8"/>
      <c r="I42" s="8"/>
      <c r="J42" s="9"/>
    </row>
    <row r="43">
      <c r="C43" s="2">
        <v>500000.0</v>
      </c>
      <c r="D43" s="3">
        <f t="shared" si="6"/>
        <v>-56.79058005</v>
      </c>
      <c r="G43" s="8"/>
      <c r="H43" s="8"/>
      <c r="I43" s="8"/>
      <c r="J43" s="9"/>
      <c r="M43">
        <f>(-1/(4*PI()*2200*100*10^(-9)))+(1/(2*PI()))*((1/(2*2200*100*10^(-9)))^2+1/(10*10^(-3)*100*10^(-9)))^(1/2)</f>
        <v>4684.186936</v>
      </c>
    </row>
    <row r="44">
      <c r="G44" s="8"/>
      <c r="H44" s="8"/>
      <c r="I44" s="8"/>
      <c r="J44" s="9"/>
      <c r="M44" s="5">
        <f>(1/(4*PI()*2200*100*10^(-9)))+(1/(2*PI()))*((1/(2*2200*100*10^(-9)))^2+1/(10*10^(-3)*100*10^(-9)))^(1/2)</f>
        <v>5407.618495</v>
      </c>
    </row>
    <row r="45">
      <c r="G45" s="8"/>
      <c r="H45" s="8"/>
      <c r="I45" s="8"/>
      <c r="J45" s="9"/>
      <c r="M45">
        <f>(M43*M44)^(1/2)</f>
        <v>5032.92121</v>
      </c>
    </row>
    <row r="46">
      <c r="G46" s="8"/>
      <c r="H46" s="8"/>
      <c r="I46" s="8"/>
      <c r="J46" s="9"/>
      <c r="M46">
        <f> 1/(1+2200*(2*PI()*10^(-7)*M45 -1/(2*PI()*10^(-2)*M45))^(2))^(1/2)</f>
        <v>1</v>
      </c>
    </row>
    <row r="47">
      <c r="G47" s="8"/>
      <c r="H47" s="8"/>
      <c r="I47" s="8"/>
      <c r="J47" s="9"/>
      <c r="M47">
        <f> M44-M43</f>
        <v>723.4315595</v>
      </c>
    </row>
  </sheetData>
  <drawing r:id="rId1"/>
</worksheet>
</file>