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<sst xmlns="http://schemas.openxmlformats.org/spreadsheetml/2006/main" count="23" uniqueCount="12">
  <si>
    <t>Frecuencia</t>
  </si>
  <si>
    <t>|Vlpf| (V)</t>
  </si>
  <si>
    <t>|V3| (V)</t>
  </si>
  <si>
    <t>|Av|</t>
  </si>
  <si>
    <t>dt (s)</t>
  </si>
  <si>
    <t>Desfase (º)</t>
  </si>
  <si>
    <t>Periodo(s)</t>
  </si>
  <si>
    <t>|AV|(dB)</t>
  </si>
  <si>
    <t>lpf pp V</t>
  </si>
  <si>
    <t>v3 pp V</t>
  </si>
  <si>
    <t>desfase us</t>
  </si>
  <si>
    <t>corte 380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</si>
</sst>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|AV|(dB) frente a Frecuencia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1'!$I$25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1'!$B$26:$B$39</c:f>
            </c:strRef>
          </c:cat>
          <c:val>
            <c:numRef>
              <c:f>'Hoja 1'!$I$26:$I$39</c:f>
            </c:numRef>
          </c:val>
          <c:smooth val="0"/>
        </c:ser>
        <c:axId val="329902761"/>
        <c:axId val="2067615074"/>
      </c:lineChart>
      <c:catAx>
        <c:axId val="32990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7615074"/>
      </c:catAx>
      <c:valAx>
        <c:axId val="206761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|AV|(dB)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990276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Desfase (º) frente a Frecuencia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1'!$G$25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1'!$B$26:$B$39</c:f>
            </c:strRef>
          </c:cat>
          <c:val>
            <c:numRef>
              <c:f>'Hoja 1'!$G$26:$G$39</c:f>
            </c:numRef>
          </c:val>
          <c:smooth val="0"/>
        </c:ser>
        <c:axId val="1460166699"/>
        <c:axId val="275291233"/>
      </c:lineChart>
      <c:catAx>
        <c:axId val="1460166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5291233"/>
      </c:catAx>
      <c:valAx>
        <c:axId val="275291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Desfase (º)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016669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504825</xdr:colOff>
      <xdr:row>44</xdr:row>
      <xdr:rowOff>114300</xdr:rowOff>
    </xdr:from>
    <xdr:to>
      <xdr:col>3</xdr:col>
      <xdr:colOff>704850</xdr:colOff>
      <xdr:row>54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885825</xdr:colOff>
      <xdr:row>44</xdr:row>
      <xdr:rowOff>85725</xdr:rowOff>
    </xdr:from>
    <xdr:to>
      <xdr:col>7</xdr:col>
      <xdr:colOff>933450</xdr:colOff>
      <xdr:row>53</xdr:row>
      <xdr:rowOff>95250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8</v>
      </c>
      <c r="M1" s="2" t="s">
        <v>9</v>
      </c>
      <c r="N1" s="2" t="s">
        <v>10</v>
      </c>
    </row>
    <row r="2">
      <c r="A2" s="1">
        <v>80.0</v>
      </c>
      <c r="B2" s="1">
        <f t="shared" ref="B2:C2" si="1"> L2/2</f>
        <v>2</v>
      </c>
      <c r="C2" s="3">
        <f t="shared" si="1"/>
        <v>1.04</v>
      </c>
      <c r="D2" s="3">
        <f t="shared" ref="D2:D15" si="3"> B2 / C2</f>
        <v>1.923076923</v>
      </c>
      <c r="E2" s="3">
        <f t="shared" ref="E2:E15" si="4"> -N2/1000000</f>
        <v>-0.0006</v>
      </c>
      <c r="F2" s="3">
        <f t="shared" ref="F2:F15" si="5">(360*E2)/G2</f>
        <v>-17.28</v>
      </c>
      <c r="G2" s="3">
        <f t="shared" ref="G2:G15" si="6"> 1/A2</f>
        <v>0.0125</v>
      </c>
      <c r="H2" s="3">
        <f t="shared" ref="H2:H15" si="7"> 20 * log(B2)</f>
        <v>6.020599913</v>
      </c>
      <c r="L2" s="2">
        <v>4.0</v>
      </c>
      <c r="M2" s="2">
        <v>2.08</v>
      </c>
      <c r="N2" s="2">
        <v>600.0</v>
      </c>
    </row>
    <row r="3">
      <c r="A3" s="1">
        <v>100.0</v>
      </c>
      <c r="B3" s="1">
        <f t="shared" ref="B3:C3" si="2"> L3/2</f>
        <v>1.96</v>
      </c>
      <c r="C3" s="3">
        <f t="shared" si="2"/>
        <v>1.04</v>
      </c>
      <c r="D3" s="3">
        <f t="shared" si="3"/>
        <v>1.884615385</v>
      </c>
      <c r="E3" s="3">
        <f t="shared" si="4"/>
        <v>-0.0004</v>
      </c>
      <c r="F3" s="3">
        <f t="shared" si="5"/>
        <v>-14.4</v>
      </c>
      <c r="G3" s="3">
        <f t="shared" si="6"/>
        <v>0.01</v>
      </c>
      <c r="H3" s="3">
        <f t="shared" si="7"/>
        <v>5.845121427</v>
      </c>
      <c r="L3" s="2">
        <v>3.92</v>
      </c>
      <c r="M3" s="2">
        <v>2.08</v>
      </c>
      <c r="N3" s="2">
        <v>400.0</v>
      </c>
    </row>
    <row r="4">
      <c r="A4" s="1">
        <v>300.0</v>
      </c>
      <c r="B4" s="1">
        <f t="shared" ref="B4:C4" si="8"> L4/2</f>
        <v>1.6</v>
      </c>
      <c r="C4" s="3">
        <f t="shared" si="8"/>
        <v>1.04</v>
      </c>
      <c r="D4" s="3">
        <f t="shared" si="3"/>
        <v>1.538461538</v>
      </c>
      <c r="E4" s="3">
        <f t="shared" si="4"/>
        <v>-0.00036</v>
      </c>
      <c r="F4" s="3">
        <f t="shared" si="5"/>
        <v>-38.88</v>
      </c>
      <c r="G4" s="3">
        <f t="shared" si="6"/>
        <v>0.003333333333</v>
      </c>
      <c r="H4" s="3">
        <f t="shared" si="7"/>
        <v>4.082399653</v>
      </c>
      <c r="L4" s="2">
        <v>3.2</v>
      </c>
      <c r="M4" s="2">
        <v>2.08</v>
      </c>
      <c r="N4" s="2">
        <v>360.0</v>
      </c>
    </row>
    <row r="5">
      <c r="A5" s="1">
        <v>500.0</v>
      </c>
      <c r="B5" s="1">
        <f t="shared" ref="B5:C5" si="9"> L5/2</f>
        <v>1.2</v>
      </c>
      <c r="C5" s="3">
        <f t="shared" si="9"/>
        <v>1.04</v>
      </c>
      <c r="D5" s="3">
        <f t="shared" si="3"/>
        <v>1.153846154</v>
      </c>
      <c r="E5" s="3">
        <f t="shared" si="4"/>
        <v>-0.00032</v>
      </c>
      <c r="F5" s="3">
        <f t="shared" si="5"/>
        <v>-57.6</v>
      </c>
      <c r="G5" s="3">
        <f t="shared" si="6"/>
        <v>0.002</v>
      </c>
      <c r="H5" s="3">
        <f t="shared" si="7"/>
        <v>1.583624921</v>
      </c>
      <c r="L5" s="2">
        <v>2.4</v>
      </c>
      <c r="M5" s="2">
        <v>2.08</v>
      </c>
      <c r="N5" s="2">
        <v>320.0</v>
      </c>
    </row>
    <row r="6">
      <c r="A6" s="1">
        <v>800.0</v>
      </c>
      <c r="B6" s="1">
        <f t="shared" ref="B6:C6" si="10"> L6/2</f>
        <v>0.88</v>
      </c>
      <c r="C6" s="3">
        <f t="shared" si="10"/>
        <v>1.04</v>
      </c>
      <c r="D6" s="3">
        <f t="shared" si="3"/>
        <v>0.8461538462</v>
      </c>
      <c r="E6" s="3">
        <f t="shared" si="4"/>
        <v>-0.00024</v>
      </c>
      <c r="F6" s="3">
        <f t="shared" si="5"/>
        <v>-69.12</v>
      </c>
      <c r="G6" s="3">
        <f t="shared" si="6"/>
        <v>0.00125</v>
      </c>
      <c r="H6" s="3">
        <f t="shared" si="7"/>
        <v>-1.110346557</v>
      </c>
      <c r="L6" s="2">
        <v>1.76</v>
      </c>
      <c r="M6" s="2">
        <v>2.08</v>
      </c>
      <c r="N6" s="2">
        <v>240.0</v>
      </c>
    </row>
    <row r="7">
      <c r="A7" s="1">
        <v>1000.0</v>
      </c>
      <c r="B7" s="1">
        <f t="shared" ref="B7:C7" si="11"> L7/2</f>
        <v>0.72</v>
      </c>
      <c r="C7" s="3">
        <f t="shared" si="11"/>
        <v>1.04</v>
      </c>
      <c r="D7" s="3">
        <f t="shared" si="3"/>
        <v>0.6923076923</v>
      </c>
      <c r="E7" s="3">
        <f t="shared" si="4"/>
        <v>-0.0002</v>
      </c>
      <c r="F7" s="3">
        <f t="shared" si="5"/>
        <v>-72</v>
      </c>
      <c r="G7" s="3">
        <f t="shared" si="6"/>
        <v>0.001</v>
      </c>
      <c r="H7" s="3">
        <f t="shared" si="7"/>
        <v>-2.853350071</v>
      </c>
      <c r="L7" s="2">
        <v>1.44</v>
      </c>
      <c r="M7" s="2">
        <v>2.08</v>
      </c>
      <c r="N7" s="2">
        <v>200.0</v>
      </c>
    </row>
    <row r="8">
      <c r="A8" s="1">
        <v>3000.0</v>
      </c>
      <c r="B8" s="1">
        <f t="shared" ref="B8:C8" si="12"> L8/2</f>
        <v>0.244</v>
      </c>
      <c r="C8" s="3">
        <f t="shared" si="12"/>
        <v>1.04</v>
      </c>
      <c r="D8" s="3">
        <f t="shared" si="3"/>
        <v>0.2346153846</v>
      </c>
      <c r="E8" s="3">
        <f t="shared" si="4"/>
        <v>-0.00008</v>
      </c>
      <c r="F8" s="3">
        <f t="shared" si="5"/>
        <v>-86.4</v>
      </c>
      <c r="G8" s="3">
        <f t="shared" si="6"/>
        <v>0.0003333333333</v>
      </c>
      <c r="H8" s="3">
        <f t="shared" si="7"/>
        <v>-12.25220347</v>
      </c>
      <c r="L8" s="2">
        <v>0.488</v>
      </c>
      <c r="M8" s="2">
        <v>2.08</v>
      </c>
      <c r="N8" s="2">
        <v>80.0</v>
      </c>
    </row>
    <row r="9">
      <c r="A9" s="1">
        <v>5000.0</v>
      </c>
      <c r="B9" s="1">
        <f t="shared" ref="B9:C9" si="13"> L9/2</f>
        <v>0.106</v>
      </c>
      <c r="C9" s="3">
        <f t="shared" si="13"/>
        <v>1.03</v>
      </c>
      <c r="D9" s="3">
        <f t="shared" si="3"/>
        <v>0.1029126214</v>
      </c>
      <c r="E9" s="3">
        <f t="shared" si="4"/>
        <v>-0.000056</v>
      </c>
      <c r="F9" s="3">
        <f t="shared" si="5"/>
        <v>-100.8</v>
      </c>
      <c r="G9" s="3">
        <f t="shared" si="6"/>
        <v>0.0002</v>
      </c>
      <c r="H9" s="3">
        <f t="shared" si="7"/>
        <v>-19.49388269</v>
      </c>
      <c r="L9" s="2">
        <v>0.212</v>
      </c>
      <c r="M9" s="2">
        <v>2.06</v>
      </c>
      <c r="N9" s="2">
        <v>56.0</v>
      </c>
    </row>
    <row r="10">
      <c r="A10" s="1">
        <v>8000.0</v>
      </c>
      <c r="B10" s="1">
        <f t="shared" ref="B10:C10" si="14"> L10/2</f>
        <v>0.104</v>
      </c>
      <c r="C10" s="3">
        <f t="shared" si="14"/>
        <v>1.06</v>
      </c>
      <c r="D10" s="3">
        <f t="shared" si="3"/>
        <v>0.09811320755</v>
      </c>
      <c r="E10" s="3">
        <f t="shared" si="4"/>
        <v>-0.000028</v>
      </c>
      <c r="F10" s="3">
        <f t="shared" si="5"/>
        <v>-80.64</v>
      </c>
      <c r="G10" s="3">
        <f t="shared" si="6"/>
        <v>0.000125</v>
      </c>
      <c r="H10" s="3">
        <f t="shared" si="7"/>
        <v>-19.65933321</v>
      </c>
      <c r="L10" s="2">
        <v>0.208</v>
      </c>
      <c r="M10" s="2">
        <v>2.12</v>
      </c>
      <c r="N10" s="2">
        <v>28.0</v>
      </c>
    </row>
    <row r="11">
      <c r="A11" s="1">
        <v>10000.0</v>
      </c>
      <c r="B11" s="1">
        <f t="shared" ref="B11:C11" si="15"> L11/2</f>
        <v>0.084</v>
      </c>
      <c r="C11" s="3">
        <f t="shared" si="15"/>
        <v>1.06</v>
      </c>
      <c r="D11" s="3">
        <f t="shared" si="3"/>
        <v>0.07924528302</v>
      </c>
      <c r="E11" s="3">
        <f t="shared" si="4"/>
        <v>-0.000024</v>
      </c>
      <c r="F11" s="3">
        <f t="shared" si="5"/>
        <v>-86.4</v>
      </c>
      <c r="G11" s="3">
        <f t="shared" si="6"/>
        <v>0.0001</v>
      </c>
      <c r="H11" s="3">
        <f t="shared" si="7"/>
        <v>-21.51441428</v>
      </c>
      <c r="L11" s="2">
        <v>0.168</v>
      </c>
      <c r="M11" s="2">
        <v>2.12</v>
      </c>
      <c r="N11" s="2">
        <v>24.0</v>
      </c>
    </row>
    <row r="12">
      <c r="A12" s="1">
        <v>30000.0</v>
      </c>
      <c r="B12" s="1">
        <f t="shared" ref="B12:C12" si="16"> L12/2</f>
        <v>0.04</v>
      </c>
      <c r="C12" s="3">
        <f t="shared" si="16"/>
        <v>1.04</v>
      </c>
      <c r="D12" s="3">
        <f t="shared" si="3"/>
        <v>0.03846153846</v>
      </c>
      <c r="E12" s="3">
        <f t="shared" si="4"/>
        <v>-0.0000088</v>
      </c>
      <c r="F12" s="3">
        <f t="shared" si="5"/>
        <v>-95.04</v>
      </c>
      <c r="G12" s="3">
        <f t="shared" si="6"/>
        <v>0.00003333333333</v>
      </c>
      <c r="H12" s="3">
        <f t="shared" si="7"/>
        <v>-27.95880017</v>
      </c>
      <c r="L12" s="2">
        <v>0.08</v>
      </c>
      <c r="M12" s="2">
        <v>2.08</v>
      </c>
      <c r="N12" s="2">
        <v>8.8</v>
      </c>
    </row>
    <row r="13">
      <c r="A13" s="1">
        <v>50000.0</v>
      </c>
      <c r="B13" s="1">
        <f t="shared" ref="B13:C13" si="17"> L13/2</f>
        <v>0.0212</v>
      </c>
      <c r="C13" s="3">
        <f t="shared" si="17"/>
        <v>1.06</v>
      </c>
      <c r="D13" s="3">
        <f t="shared" si="3"/>
        <v>0.02</v>
      </c>
      <c r="E13" s="3">
        <f t="shared" si="4"/>
        <v>-0.0000054</v>
      </c>
      <c r="F13" s="3">
        <f t="shared" si="5"/>
        <v>-97.2</v>
      </c>
      <c r="G13" s="3">
        <f t="shared" si="6"/>
        <v>0.00002</v>
      </c>
      <c r="H13" s="3">
        <f t="shared" si="7"/>
        <v>-33.47328278</v>
      </c>
      <c r="L13" s="2">
        <v>0.0424</v>
      </c>
      <c r="M13" s="2">
        <v>2.12</v>
      </c>
      <c r="N13" s="2">
        <v>5.4</v>
      </c>
    </row>
    <row r="14">
      <c r="A14" s="1">
        <v>80000.0</v>
      </c>
      <c r="B14" s="1">
        <f t="shared" ref="B14:C14" si="18"> L14/2</f>
        <v>0.016</v>
      </c>
      <c r="C14" s="3">
        <f t="shared" si="18"/>
        <v>1.06</v>
      </c>
      <c r="D14" s="3">
        <f t="shared" si="3"/>
        <v>0.01509433962</v>
      </c>
      <c r="E14" s="3">
        <f t="shared" si="4"/>
        <v>-0.0000034</v>
      </c>
      <c r="F14" s="3">
        <f t="shared" si="5"/>
        <v>-97.92</v>
      </c>
      <c r="G14" s="3">
        <f t="shared" si="6"/>
        <v>0.0000125</v>
      </c>
      <c r="H14" s="3">
        <f t="shared" si="7"/>
        <v>-35.91760035</v>
      </c>
      <c r="L14" s="2">
        <v>0.032</v>
      </c>
      <c r="M14" s="2">
        <v>2.12</v>
      </c>
      <c r="N14" s="2">
        <v>3.4</v>
      </c>
    </row>
    <row r="15">
      <c r="A15" s="1">
        <v>100000.0</v>
      </c>
      <c r="B15" s="1">
        <f t="shared" ref="B15:C15" si="19"> L15/2</f>
        <v>0.0148</v>
      </c>
      <c r="C15" s="3">
        <f t="shared" si="19"/>
        <v>1.04</v>
      </c>
      <c r="D15" s="3">
        <f t="shared" si="3"/>
        <v>0.01423076923</v>
      </c>
      <c r="E15" s="3">
        <f t="shared" si="4"/>
        <v>-0.00000276</v>
      </c>
      <c r="F15" s="3">
        <f t="shared" si="5"/>
        <v>-99.36</v>
      </c>
      <c r="G15" s="3">
        <f t="shared" si="6"/>
        <v>0.00001</v>
      </c>
      <c r="H15" s="3">
        <f t="shared" si="7"/>
        <v>-36.59476569</v>
      </c>
      <c r="L15" s="2">
        <v>0.0296</v>
      </c>
      <c r="M15" s="2">
        <v>2.08</v>
      </c>
      <c r="N15" s="2">
        <v>2.76</v>
      </c>
    </row>
    <row r="17">
      <c r="A17" s="2" t="s">
        <v>11</v>
      </c>
    </row>
    <row r="19">
      <c r="A19" s="2">
        <v>19000.0</v>
      </c>
      <c r="B19" s="2">
        <v>30.0</v>
      </c>
    </row>
    <row r="25">
      <c r="B25" s="4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  <c r="I25" s="5" t="s">
        <v>7</v>
      </c>
      <c r="J25" s="6"/>
      <c r="K25" s="6"/>
      <c r="L25" s="6"/>
      <c r="M25" s="6" t="s">
        <v>8</v>
      </c>
      <c r="N25" s="6" t="s">
        <v>9</v>
      </c>
      <c r="O25" s="6" t="s">
        <v>10</v>
      </c>
    </row>
    <row r="26">
      <c r="B26" s="7">
        <v>80.0</v>
      </c>
      <c r="C26" s="8">
        <f t="shared" ref="C26:D26" si="20"> M26/2</f>
        <v>2</v>
      </c>
      <c r="D26" s="8">
        <f t="shared" si="20"/>
        <v>1.04</v>
      </c>
      <c r="E26" s="8">
        <f t="shared" ref="E26:E39" si="22"> C26 / D26</f>
        <v>1.923076923</v>
      </c>
      <c r="F26" s="8">
        <f t="shared" ref="F26:F39" si="23"> -O26/1000000</f>
        <v>-0.0006</v>
      </c>
      <c r="G26" s="8">
        <f t="shared" ref="G26:G27" si="24">(360*F26)/H26</f>
        <v>-17.28</v>
      </c>
      <c r="H26" s="8">
        <f t="shared" ref="H26:H27" si="25"> 1/B26</f>
        <v>0.0125</v>
      </c>
      <c r="I26" s="8">
        <f t="shared" ref="I26:I39" si="26"> 20 * log(C26)</f>
        <v>6.020599913</v>
      </c>
      <c r="J26" s="6"/>
      <c r="K26" s="6"/>
      <c r="L26" s="6"/>
      <c r="M26" s="9">
        <v>4.0</v>
      </c>
      <c r="N26" s="9">
        <v>2.08</v>
      </c>
      <c r="O26" s="9">
        <v>600.0</v>
      </c>
    </row>
    <row r="27">
      <c r="B27" s="7">
        <v>100.0</v>
      </c>
      <c r="C27" s="8">
        <f t="shared" ref="C27:D27" si="21"> M27/2</f>
        <v>1.96</v>
      </c>
      <c r="D27" s="8">
        <f t="shared" si="21"/>
        <v>1.04</v>
      </c>
      <c r="E27" s="8">
        <f t="shared" si="22"/>
        <v>1.884615385</v>
      </c>
      <c r="F27" s="8">
        <f t="shared" si="23"/>
        <v>-0.0004</v>
      </c>
      <c r="G27" s="8">
        <f t="shared" si="24"/>
        <v>-14.4</v>
      </c>
      <c r="H27" s="8">
        <f t="shared" si="25"/>
        <v>0.01</v>
      </c>
      <c r="I27" s="8">
        <f t="shared" si="26"/>
        <v>5.845121427</v>
      </c>
      <c r="J27" s="6"/>
      <c r="K27" s="6"/>
      <c r="L27" s="6"/>
      <c r="M27" s="9">
        <v>3.92</v>
      </c>
      <c r="N27" s="9">
        <v>2.08</v>
      </c>
      <c r="O27" s="9">
        <v>400.0</v>
      </c>
    </row>
    <row r="28">
      <c r="B28" s="7">
        <v>300.0</v>
      </c>
      <c r="C28" s="8">
        <f t="shared" ref="C28:D28" si="27"> M28/2</f>
        <v>1.6</v>
      </c>
      <c r="D28" s="8">
        <f t="shared" si="27"/>
        <v>1.04</v>
      </c>
      <c r="E28" s="8">
        <f t="shared" si="22"/>
        <v>1.538461538</v>
      </c>
      <c r="F28" s="8">
        <f t="shared" si="23"/>
        <v>-0.00036</v>
      </c>
      <c r="G28" s="10">
        <v>-39.27</v>
      </c>
      <c r="H28" s="10">
        <v>0.0033</v>
      </c>
      <c r="I28" s="8">
        <f t="shared" si="26"/>
        <v>4.082399653</v>
      </c>
      <c r="J28" s="6"/>
      <c r="K28" s="6"/>
      <c r="L28" s="6"/>
      <c r="M28" s="9">
        <v>3.2</v>
      </c>
      <c r="N28" s="9">
        <v>2.08</v>
      </c>
      <c r="O28" s="9">
        <v>360.0</v>
      </c>
    </row>
    <row r="29">
      <c r="B29" s="7">
        <v>500.0</v>
      </c>
      <c r="C29" s="8">
        <f t="shared" ref="C29:D29" si="28"> M29/2</f>
        <v>1.2</v>
      </c>
      <c r="D29" s="8">
        <f t="shared" si="28"/>
        <v>1.04</v>
      </c>
      <c r="E29" s="8">
        <f t="shared" si="22"/>
        <v>1.153846154</v>
      </c>
      <c r="F29" s="8">
        <f t="shared" si="23"/>
        <v>-0.00032</v>
      </c>
      <c r="G29" s="8">
        <f t="shared" ref="G29:G31" si="30">(360*F29)/H29</f>
        <v>-57.6</v>
      </c>
      <c r="H29" s="8">
        <f t="shared" ref="H29:H31" si="31"> 1/B29</f>
        <v>0.002</v>
      </c>
      <c r="I29" s="8">
        <f t="shared" si="26"/>
        <v>1.583624921</v>
      </c>
      <c r="J29" s="6"/>
      <c r="K29" s="6"/>
      <c r="L29" s="6"/>
      <c r="M29" s="9">
        <v>2.4</v>
      </c>
      <c r="N29" s="9">
        <v>2.08</v>
      </c>
      <c r="O29" s="9">
        <v>320.0</v>
      </c>
    </row>
    <row r="30">
      <c r="B30" s="7">
        <v>800.0</v>
      </c>
      <c r="C30" s="8">
        <f t="shared" ref="C30:D30" si="29"> M30/2</f>
        <v>0.88</v>
      </c>
      <c r="D30" s="8">
        <f t="shared" si="29"/>
        <v>1.04</v>
      </c>
      <c r="E30" s="8">
        <f t="shared" si="22"/>
        <v>0.8461538462</v>
      </c>
      <c r="F30" s="8">
        <f t="shared" si="23"/>
        <v>-0.00024</v>
      </c>
      <c r="G30" s="8">
        <f t="shared" si="30"/>
        <v>-69.12</v>
      </c>
      <c r="H30" s="8">
        <f t="shared" si="31"/>
        <v>0.00125</v>
      </c>
      <c r="I30" s="8">
        <f t="shared" si="26"/>
        <v>-1.110346557</v>
      </c>
      <c r="J30" s="6"/>
      <c r="K30" s="6"/>
      <c r="L30" s="6"/>
      <c r="M30" s="9">
        <v>1.76</v>
      </c>
      <c r="N30" s="9">
        <v>2.08</v>
      </c>
      <c r="O30" s="9">
        <v>240.0</v>
      </c>
    </row>
    <row r="31">
      <c r="B31" s="7">
        <v>1000.0</v>
      </c>
      <c r="C31" s="8">
        <f t="shared" ref="C31:D31" si="32"> M31/2</f>
        <v>0.72</v>
      </c>
      <c r="D31" s="8">
        <f t="shared" si="32"/>
        <v>1.04</v>
      </c>
      <c r="E31" s="8">
        <f t="shared" si="22"/>
        <v>0.6923076923</v>
      </c>
      <c r="F31" s="8">
        <f t="shared" si="23"/>
        <v>-0.0002</v>
      </c>
      <c r="G31" s="8">
        <f t="shared" si="30"/>
        <v>-72</v>
      </c>
      <c r="H31" s="8">
        <f t="shared" si="31"/>
        <v>0.001</v>
      </c>
      <c r="I31" s="8">
        <f t="shared" si="26"/>
        <v>-2.853350071</v>
      </c>
      <c r="J31" s="6"/>
      <c r="K31" s="6"/>
      <c r="L31" s="6"/>
      <c r="M31" s="9">
        <v>1.44</v>
      </c>
      <c r="N31" s="9">
        <v>2.08</v>
      </c>
      <c r="O31" s="9">
        <v>200.0</v>
      </c>
    </row>
    <row r="32">
      <c r="B32" s="7">
        <v>3000.0</v>
      </c>
      <c r="C32" s="8">
        <f t="shared" ref="C32:D32" si="33"> M32/2</f>
        <v>0.244</v>
      </c>
      <c r="D32" s="8">
        <f t="shared" si="33"/>
        <v>1.04</v>
      </c>
      <c r="E32" s="8">
        <f t="shared" si="22"/>
        <v>0.2346153846</v>
      </c>
      <c r="F32" s="8">
        <f t="shared" si="23"/>
        <v>-0.00008</v>
      </c>
      <c r="G32" s="10">
        <v>-87.27</v>
      </c>
      <c r="H32" s="10">
        <v>3.3E-4</v>
      </c>
      <c r="I32" s="8">
        <f t="shared" si="26"/>
        <v>-12.25220347</v>
      </c>
      <c r="J32" s="6"/>
      <c r="K32" s="6"/>
      <c r="L32" s="6"/>
      <c r="M32" s="9">
        <v>0.488</v>
      </c>
      <c r="N32" s="9">
        <v>2.08</v>
      </c>
      <c r="O32" s="9">
        <v>80.0</v>
      </c>
    </row>
    <row r="33">
      <c r="B33" s="7">
        <v>5000.0</v>
      </c>
      <c r="C33" s="8">
        <f t="shared" ref="C33:D33" si="34"> M33/2</f>
        <v>0.156</v>
      </c>
      <c r="D33" s="8">
        <f t="shared" si="34"/>
        <v>1.03</v>
      </c>
      <c r="E33" s="8">
        <f t="shared" si="22"/>
        <v>0.1514563107</v>
      </c>
      <c r="F33" s="8">
        <f t="shared" si="23"/>
        <v>-0.000048</v>
      </c>
      <c r="G33" s="8">
        <f t="shared" ref="G33:G39" si="36">(360*F33)/H33</f>
        <v>-86.4</v>
      </c>
      <c r="H33" s="8">
        <f t="shared" ref="H33:H35" si="37"> 1/B33</f>
        <v>0.0002</v>
      </c>
      <c r="I33" s="8">
        <f t="shared" si="26"/>
        <v>-16.13750803</v>
      </c>
      <c r="J33" s="6"/>
      <c r="K33" s="6"/>
      <c r="L33" s="6"/>
      <c r="M33" s="11">
        <v>0.312</v>
      </c>
      <c r="N33" s="9">
        <v>2.06</v>
      </c>
      <c r="O33" s="11">
        <v>48.0</v>
      </c>
    </row>
    <row r="34">
      <c r="B34" s="7">
        <v>8000.0</v>
      </c>
      <c r="C34" s="8">
        <f t="shared" ref="C34:D34" si="35"> M34/2</f>
        <v>0.104</v>
      </c>
      <c r="D34" s="8">
        <f t="shared" si="35"/>
        <v>1.06</v>
      </c>
      <c r="E34" s="8">
        <f t="shared" si="22"/>
        <v>0.09811320755</v>
      </c>
      <c r="F34" s="8">
        <f t="shared" si="23"/>
        <v>-0.00003</v>
      </c>
      <c r="G34" s="8">
        <f t="shared" si="36"/>
        <v>-86.4</v>
      </c>
      <c r="H34" s="8">
        <f t="shared" si="37"/>
        <v>0.000125</v>
      </c>
      <c r="I34" s="8">
        <f t="shared" si="26"/>
        <v>-19.65933321</v>
      </c>
      <c r="J34" s="6"/>
      <c r="K34" s="6"/>
      <c r="L34" s="6"/>
      <c r="M34" s="9">
        <v>0.208</v>
      </c>
      <c r="N34" s="9">
        <v>2.12</v>
      </c>
      <c r="O34" s="11">
        <v>30.0</v>
      </c>
    </row>
    <row r="35">
      <c r="B35" s="7">
        <v>10000.0</v>
      </c>
      <c r="C35" s="8">
        <f t="shared" ref="C35:D35" si="38"> M35/2</f>
        <v>0.084</v>
      </c>
      <c r="D35" s="8">
        <f t="shared" si="38"/>
        <v>1.06</v>
      </c>
      <c r="E35" s="8">
        <f t="shared" si="22"/>
        <v>0.07924528302</v>
      </c>
      <c r="F35" s="8">
        <f t="shared" si="23"/>
        <v>-0.000024</v>
      </c>
      <c r="G35" s="8">
        <f t="shared" si="36"/>
        <v>-86.4</v>
      </c>
      <c r="H35" s="8">
        <f t="shared" si="37"/>
        <v>0.0001</v>
      </c>
      <c r="I35" s="8">
        <f t="shared" si="26"/>
        <v>-21.51441428</v>
      </c>
      <c r="J35" s="6"/>
      <c r="K35" s="6"/>
      <c r="L35" s="6"/>
      <c r="M35" s="9">
        <v>0.168</v>
      </c>
      <c r="N35" s="9">
        <v>2.12</v>
      </c>
      <c r="O35" s="9">
        <v>24.0</v>
      </c>
    </row>
    <row r="36">
      <c r="B36" s="7">
        <v>30000.0</v>
      </c>
      <c r="C36" s="8">
        <f t="shared" ref="C36:D36" si="39"> M36/2</f>
        <v>0.04</v>
      </c>
      <c r="D36" s="8">
        <f t="shared" si="39"/>
        <v>1.04</v>
      </c>
      <c r="E36" s="8">
        <f t="shared" si="22"/>
        <v>0.03846153846</v>
      </c>
      <c r="F36" s="8">
        <f t="shared" si="23"/>
        <v>-0.0000088</v>
      </c>
      <c r="G36" s="8">
        <f t="shared" si="36"/>
        <v>-96</v>
      </c>
      <c r="H36" s="10">
        <v>3.3E-5</v>
      </c>
      <c r="I36" s="8">
        <f t="shared" si="26"/>
        <v>-27.95880017</v>
      </c>
      <c r="J36" s="6"/>
      <c r="K36" s="6"/>
      <c r="L36" s="6"/>
      <c r="M36" s="9">
        <v>0.08</v>
      </c>
      <c r="N36" s="9">
        <v>2.08</v>
      </c>
      <c r="O36" s="9">
        <v>8.8</v>
      </c>
    </row>
    <row r="37">
      <c r="B37" s="7">
        <v>50000.0</v>
      </c>
      <c r="C37" s="8">
        <f t="shared" ref="C37:D37" si="40"> M37/2</f>
        <v>0.0212</v>
      </c>
      <c r="D37" s="8">
        <f t="shared" si="40"/>
        <v>1.06</v>
      </c>
      <c r="E37" s="8">
        <f t="shared" si="22"/>
        <v>0.02</v>
      </c>
      <c r="F37" s="8">
        <f t="shared" si="23"/>
        <v>-0.0000054</v>
      </c>
      <c r="G37" s="8">
        <f t="shared" si="36"/>
        <v>-97.2</v>
      </c>
      <c r="H37" s="8">
        <f t="shared" ref="H37:H39" si="42"> 1/B37</f>
        <v>0.00002</v>
      </c>
      <c r="I37" s="8">
        <f t="shared" si="26"/>
        <v>-33.47328278</v>
      </c>
      <c r="J37" s="6"/>
      <c r="K37" s="6"/>
      <c r="L37" s="6"/>
      <c r="M37" s="9">
        <v>0.0424</v>
      </c>
      <c r="N37" s="9">
        <v>2.12</v>
      </c>
      <c r="O37" s="9">
        <v>5.4</v>
      </c>
    </row>
    <row r="38">
      <c r="B38" s="7">
        <v>80000.0</v>
      </c>
      <c r="C38" s="8">
        <f t="shared" ref="C38:D38" si="41"> M38/2</f>
        <v>0.016</v>
      </c>
      <c r="D38" s="8">
        <f t="shared" si="41"/>
        <v>1.06</v>
      </c>
      <c r="E38" s="8">
        <f t="shared" si="22"/>
        <v>0.01509433962</v>
      </c>
      <c r="F38" s="8">
        <f t="shared" si="23"/>
        <v>-0.0000034</v>
      </c>
      <c r="G38" s="8">
        <f t="shared" si="36"/>
        <v>-97.92</v>
      </c>
      <c r="H38" s="8">
        <f t="shared" si="42"/>
        <v>0.0000125</v>
      </c>
      <c r="I38" s="8">
        <f t="shared" si="26"/>
        <v>-35.91760035</v>
      </c>
      <c r="J38" s="6"/>
      <c r="K38" s="6"/>
      <c r="L38" s="6"/>
      <c r="M38" s="9">
        <v>0.032</v>
      </c>
      <c r="N38" s="9">
        <v>2.12</v>
      </c>
      <c r="O38" s="9">
        <v>3.4</v>
      </c>
    </row>
    <row r="39">
      <c r="B39" s="7">
        <v>100000.0</v>
      </c>
      <c r="C39" s="8">
        <f t="shared" ref="C39:D39" si="43"> M39/2</f>
        <v>0.0148</v>
      </c>
      <c r="D39" s="8">
        <f t="shared" si="43"/>
        <v>1.04</v>
      </c>
      <c r="E39" s="8">
        <f t="shared" si="22"/>
        <v>0.01423076923</v>
      </c>
      <c r="F39" s="8">
        <f t="shared" si="23"/>
        <v>-0.00000276</v>
      </c>
      <c r="G39" s="8">
        <f t="shared" si="36"/>
        <v>-99.36</v>
      </c>
      <c r="H39" s="8">
        <f t="shared" si="42"/>
        <v>0.00001</v>
      </c>
      <c r="I39" s="8">
        <f t="shared" si="26"/>
        <v>-36.59476569</v>
      </c>
      <c r="J39" s="6"/>
      <c r="K39" s="6"/>
      <c r="L39" s="6"/>
      <c r="M39" s="9">
        <v>0.0296</v>
      </c>
      <c r="N39" s="9">
        <v>2.08</v>
      </c>
      <c r="O39" s="9">
        <v>2.76</v>
      </c>
    </row>
  </sheetData>
  <drawing r:id="rId1"/>
</worksheet>
</file>