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Workspace\Python\PyUtils\assets\"/>
    </mc:Choice>
  </mc:AlternateContent>
  <xr:revisionPtr revIDLastSave="0" documentId="13_ncr:1_{6E0421B2-9C29-4B0B-8CF2-48284E3B6995}" xr6:coauthVersionLast="47" xr6:coauthVersionMax="47" xr10:uidLastSave="{00000000-0000-0000-0000-000000000000}"/>
  <bookViews>
    <workbookView xWindow="-110" yWindow="-110" windowWidth="25820" windowHeight="15500" tabRatio="815" xr2:uid="{00000000-000D-0000-FFFF-FFFF00000000}"/>
  </bookViews>
  <sheets>
    <sheet name="工资单汇总" sheetId="6" r:id="rId1"/>
  </sheets>
  <definedNames>
    <definedName name="_xlnm.Print_Area" localSheetId="0">工资单汇总!$A$1:$X$8</definedName>
    <definedName name="_xlnm.Print_Titles" localSheetId="0">工资单汇总!$1:$4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6" l="1"/>
  <c r="U7" i="6"/>
  <c r="T7" i="6"/>
  <c r="S7" i="6"/>
  <c r="R7" i="6"/>
  <c r="Q7" i="6"/>
  <c r="O7" i="6"/>
  <c r="N7" i="6"/>
  <c r="M7" i="6"/>
  <c r="L7" i="6"/>
  <c r="K7" i="6"/>
  <c r="J7" i="6"/>
  <c r="I7" i="6"/>
  <c r="V6" i="6"/>
  <c r="P6" i="6"/>
  <c r="P7" i="6" s="1"/>
  <c r="F6" i="6"/>
  <c r="V5" i="6"/>
  <c r="P5" i="6"/>
  <c r="W5" i="6" s="1"/>
  <c r="F5" i="6"/>
  <c r="W6" i="6" l="1"/>
  <c r="W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3" authorId="0" shapeId="0" xr:uid="{00000000-0006-0000-0500-000001000000}">
      <text>
        <r>
          <rPr>
            <sz val="11"/>
            <color theme="1"/>
            <rFont val="宋体"/>
            <charset val="134"/>
            <scheme val="minor"/>
          </rPr>
          <t>满3、6、9、12、15、18、21、24、27、30、33年的次月上调岗位工资。</t>
        </r>
      </text>
    </comment>
  </commentList>
</comments>
</file>

<file path=xl/sharedStrings.xml><?xml version="1.0" encoding="utf-8"?>
<sst xmlns="http://schemas.openxmlformats.org/spreadsheetml/2006/main" count="38" uniqueCount="38">
  <si>
    <t>序号</t>
  </si>
  <si>
    <t>姓名</t>
  </si>
  <si>
    <t>社区</t>
  </si>
  <si>
    <t>岗位工资等级年限起算时间</t>
  </si>
  <si>
    <t>统计          时点</t>
  </si>
  <si>
    <t>调资居龄</t>
  </si>
  <si>
    <t>岗位</t>
  </si>
  <si>
    <t>岗位等级</t>
  </si>
  <si>
    <t>基本  工资</t>
  </si>
  <si>
    <t>岗位  工资</t>
  </si>
  <si>
    <t>岗位      津贴</t>
  </si>
  <si>
    <t>绩效     工资</t>
  </si>
  <si>
    <t>职业  津贴</t>
  </si>
  <si>
    <t>学历  津贴</t>
  </si>
  <si>
    <t>扣病 事假</t>
  </si>
  <si>
    <t xml:space="preserve">应发    工资  </t>
  </si>
  <si>
    <t>代扣款项</t>
  </si>
  <si>
    <t>代扣         合计</t>
  </si>
  <si>
    <t>实发工资</t>
  </si>
  <si>
    <t>领款人帐号</t>
  </si>
  <si>
    <t>住房
公积金</t>
  </si>
  <si>
    <t>养老  保险</t>
  </si>
  <si>
    <t>失业    保险</t>
  </si>
  <si>
    <t>医疗     保险</t>
  </si>
  <si>
    <t>个人                所得税</t>
  </si>
  <si>
    <t>张三</t>
  </si>
  <si>
    <t>东边</t>
  </si>
  <si>
    <t>633808127403555555</t>
  </si>
  <si>
    <t>李四</t>
  </si>
  <si>
    <t>西边</t>
  </si>
  <si>
    <t>622908123000666666</t>
  </si>
  <si>
    <t xml:space="preserve">工资表                                                                                                               </t>
  </si>
  <si>
    <t xml:space="preserve">  2021年7月                                                                      单位:元</t>
  </si>
  <si>
    <t>邮箱</t>
  </si>
  <si>
    <t>44561@qq.com</t>
  </si>
  <si>
    <t>44562@qq.com</t>
  </si>
  <si>
    <t>小  计</t>
  </si>
  <si>
    <t>制单：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</si>
</sst>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/d;@"/>
    <numFmt numFmtId="178" formatCode="0.00_ "/>
    <numFmt numFmtId="179" formatCode="0_ "/>
  </numFmts>
  <fonts count="10">
    <font>
      <sz val="11"/>
      <color theme="1"/>
      <name val="宋体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charset val="134"/>
    </font>
    <font>
      <sz val="11"/>
      <name val="宋体"/>
      <charset val="134"/>
    </font>
    <font>
      <sz val="10"/>
      <name val="仿宋"/>
      <charset val="134"/>
    </font>
    <font>
      <sz val="10"/>
      <color rgb="FF333333"/>
      <name val="none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2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 shrinkToFit="1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shrinkToFit="1"/>
      <protection locked="0"/>
    </xf>
    <xf numFmtId="0" fontId="1" fillId="3" borderId="5" xfId="0" applyFont="1" applyFill="1" applyBorder="1" applyAlignment="1" applyProtection="1">
      <alignment horizontal="center" vertical="center" shrinkToFit="1"/>
      <protection locked="0"/>
    </xf>
    <xf numFmtId="0" fontId="1" fillId="5" borderId="5" xfId="0" applyFont="1" applyFill="1" applyBorder="1" applyAlignment="1" applyProtection="1">
      <alignment horizontal="center" vertical="center" shrinkToFit="1"/>
      <protection locked="0"/>
    </xf>
    <xf numFmtId="0" fontId="1" fillId="4" borderId="5" xfId="0" applyFont="1" applyFill="1" applyBorder="1" applyAlignment="1" applyProtection="1">
      <alignment horizontal="center" vertical="center" shrinkToFi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4" fillId="2" borderId="5" xfId="0" applyNumberFormat="1" applyFont="1" applyFill="1" applyBorder="1" applyAlignment="1">
      <alignment horizontal="center" vertical="center" shrinkToFit="1"/>
    </xf>
    <xf numFmtId="177" fontId="4" fillId="0" borderId="5" xfId="0" applyNumberFormat="1" applyFont="1" applyBorder="1" applyAlignment="1" applyProtection="1">
      <alignment horizontal="center" vertical="center" shrinkToFit="1"/>
      <protection locked="0"/>
    </xf>
    <xf numFmtId="178" fontId="5" fillId="0" borderId="5" xfId="0" applyNumberFormat="1" applyFont="1" applyBorder="1" applyAlignment="1" applyProtection="1">
      <alignment horizontal="center" vertical="center" shrinkToFit="1"/>
      <protection locked="0"/>
    </xf>
    <xf numFmtId="179" fontId="5" fillId="0" borderId="5" xfId="0" applyNumberFormat="1" applyFont="1" applyBorder="1" applyAlignment="1" applyProtection="1">
      <alignment horizontal="center" vertical="center"/>
      <protection locked="0"/>
    </xf>
    <xf numFmtId="178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5" xfId="0" applyNumberFormat="1" applyFont="1" applyFill="1" applyBorder="1" applyAlignment="1" applyProtection="1">
      <alignment horizontal="center" vertical="center" shrinkToFit="1"/>
      <protection locked="0"/>
    </xf>
    <xf numFmtId="17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/>
    <xf numFmtId="0" fontId="2" fillId="0" borderId="0" xfId="0" applyFont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49" fontId="8" fillId="0" borderId="5" xfId="0" applyNumberFormat="1" applyFont="1" applyBorder="1" applyAlignment="1" applyProtection="1">
      <alignment horizontal="center" vertical="center" wrapText="1"/>
      <protection locked="0"/>
    </xf>
    <xf numFmtId="0" fontId="6" fillId="0" borderId="0" xfId="1">
      <alignment vertical="center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76" fontId="3" fillId="0" borderId="1" xfId="0" applyNumberFormat="1" applyFont="1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44562@qq.com" TargetMode="External"/><Relationship Id="rId1" Type="http://schemas.openxmlformats.org/officeDocument/2006/relationships/hyperlink" Target="mailto:44561@qq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8"/>
  <sheetViews>
    <sheetView tabSelected="1" zoomScaleNormal="100" workbookViewId="0">
      <pane xSplit="8" ySplit="4" topLeftCell="I5" activePane="bottomRight" state="frozen"/>
      <selection pane="topRight"/>
      <selection pane="bottomLeft"/>
      <selection pane="bottomRight" activeCell="L20" sqref="L20"/>
    </sheetView>
  </sheetViews>
  <sheetFormatPr defaultColWidth="9" defaultRowHeight="14"/>
  <cols>
    <col min="1" max="1" width="3.26953125" style="25" customWidth="1"/>
    <col min="2" max="2" width="7.1796875" style="25" customWidth="1"/>
    <col min="3" max="3" width="6.1796875" style="25" customWidth="1"/>
    <col min="4" max="4" width="8.1796875" style="25" customWidth="1"/>
    <col min="5" max="6" width="13" style="26" customWidth="1"/>
    <col min="7" max="7" width="6.7265625" style="25" customWidth="1"/>
    <col min="8" max="8" width="4.1796875" style="25" customWidth="1"/>
    <col min="9" max="9" width="5.7265625" style="25" customWidth="1"/>
    <col min="10" max="15" width="13" style="26" customWidth="1"/>
    <col min="16" max="16" width="6.7265625" style="25" customWidth="1"/>
    <col min="17" max="20" width="13" style="26" customWidth="1"/>
    <col min="21" max="21" width="5.7265625" style="25" customWidth="1"/>
    <col min="22" max="22" width="7.7265625" style="25" customWidth="1"/>
    <col min="23" max="23" width="9.1796875" style="25" customWidth="1"/>
    <col min="24" max="24" width="17.81640625" style="25" customWidth="1"/>
    <col min="25" max="25" width="25.36328125" style="26" customWidth="1"/>
    <col min="26" max="27" width="9" style="25" customWidth="1"/>
    <col min="28" max="16384" width="9" style="25"/>
  </cols>
  <sheetData>
    <row r="1" spans="1:25" ht="29" customHeight="1">
      <c r="A1" s="45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5" ht="21" customHeight="1">
      <c r="A2" s="46" t="s">
        <v>32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s="1" customFormat="1" ht="27" customHeight="1">
      <c r="A3" s="31" t="s">
        <v>0</v>
      </c>
      <c r="B3" s="31" t="s">
        <v>1</v>
      </c>
      <c r="C3" s="39" t="s">
        <v>2</v>
      </c>
      <c r="D3" s="31" t="s">
        <v>3</v>
      </c>
      <c r="E3" s="31" t="s">
        <v>4</v>
      </c>
      <c r="F3" s="31" t="s">
        <v>5</v>
      </c>
      <c r="G3" s="37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6" t="s">
        <v>12</v>
      </c>
      <c r="N3" s="36" t="s">
        <v>13</v>
      </c>
      <c r="O3" s="31" t="s">
        <v>14</v>
      </c>
      <c r="P3" s="33" t="s">
        <v>15</v>
      </c>
      <c r="Q3" s="31" t="s">
        <v>16</v>
      </c>
      <c r="R3" s="34"/>
      <c r="S3" s="34"/>
      <c r="T3" s="34"/>
      <c r="U3" s="35"/>
      <c r="V3" s="31" t="s">
        <v>17</v>
      </c>
      <c r="W3" s="33" t="s">
        <v>18</v>
      </c>
      <c r="X3" s="31" t="s">
        <v>19</v>
      </c>
      <c r="Y3" s="48" t="s">
        <v>33</v>
      </c>
    </row>
    <row r="4" spans="1:25" s="27" customFormat="1" ht="32" customHeight="1">
      <c r="A4" s="32"/>
      <c r="B4" s="32"/>
      <c r="C4" s="32"/>
      <c r="D4" s="32"/>
      <c r="E4" s="32"/>
      <c r="F4" s="32"/>
      <c r="G4" s="38"/>
      <c r="H4" s="32"/>
      <c r="I4" s="32"/>
      <c r="J4" s="32"/>
      <c r="K4" s="32"/>
      <c r="L4" s="32"/>
      <c r="M4" s="32"/>
      <c r="N4" s="32"/>
      <c r="O4" s="32"/>
      <c r="P4" s="32"/>
      <c r="Q4" s="21" t="s">
        <v>20</v>
      </c>
      <c r="R4" s="21" t="s">
        <v>21</v>
      </c>
      <c r="S4" s="21" t="s">
        <v>22</v>
      </c>
      <c r="T4" s="21" t="s">
        <v>23</v>
      </c>
      <c r="U4" s="21" t="s">
        <v>24</v>
      </c>
      <c r="V4" s="32"/>
      <c r="W4" s="32"/>
      <c r="X4" s="32"/>
      <c r="Y4" s="49"/>
    </row>
    <row r="5" spans="1:25" s="2" customFormat="1" ht="29" customHeight="1">
      <c r="A5" s="21">
        <v>1</v>
      </c>
      <c r="B5" s="28" t="s">
        <v>25</v>
      </c>
      <c r="C5" s="22" t="s">
        <v>26</v>
      </c>
      <c r="D5" s="11">
        <v>39234</v>
      </c>
      <c r="E5" s="12">
        <v>44378</v>
      </c>
      <c r="F5" s="13" t="str">
        <f>DATEDIF(D5,E5+1,"y")&amp;"年"&amp;DATEDIF(D5,E5+1,"ym")&amp;"个月"</f>
        <v>14年1个月</v>
      </c>
      <c r="G5" s="3"/>
      <c r="H5" s="14">
        <v>5</v>
      </c>
      <c r="I5" s="21">
        <v>666</v>
      </c>
      <c r="J5" s="21">
        <v>1500</v>
      </c>
      <c r="K5" s="21">
        <v>888</v>
      </c>
      <c r="L5" s="21">
        <v>888</v>
      </c>
      <c r="M5" s="19">
        <v>200</v>
      </c>
      <c r="N5" s="19">
        <v>50</v>
      </c>
      <c r="O5" s="4"/>
      <c r="P5" s="20">
        <f>I5+J5+K5+L5+M5+N5-O5</f>
        <v>4192</v>
      </c>
      <c r="Q5" s="21">
        <v>564</v>
      </c>
      <c r="R5" s="21">
        <v>376</v>
      </c>
      <c r="S5" s="21">
        <v>23.5</v>
      </c>
      <c r="T5" s="21">
        <v>94</v>
      </c>
      <c r="U5" s="9">
        <v>0</v>
      </c>
      <c r="V5" s="9">
        <f>SUM(Q5:U5)</f>
        <v>1057.5</v>
      </c>
      <c r="W5" s="15">
        <f>P5-V5</f>
        <v>3134.5</v>
      </c>
      <c r="X5" s="29" t="s">
        <v>27</v>
      </c>
      <c r="Y5" s="30" t="s">
        <v>34</v>
      </c>
    </row>
    <row r="6" spans="1:25" s="2" customFormat="1" ht="29" customHeight="1">
      <c r="A6" s="21">
        <v>2</v>
      </c>
      <c r="B6" s="28" t="s">
        <v>28</v>
      </c>
      <c r="C6" s="22" t="s">
        <v>29</v>
      </c>
      <c r="D6" s="11">
        <v>40909</v>
      </c>
      <c r="E6" s="12">
        <v>44378</v>
      </c>
      <c r="F6" s="16" t="str">
        <f>DATEDIF(D6,E6+1,"y")&amp;"年"&amp;DATEDIF(D6,E6+1,"ym")&amp;"个月"</f>
        <v>9年6个月</v>
      </c>
      <c r="G6" s="3"/>
      <c r="H6" s="17">
        <v>5</v>
      </c>
      <c r="I6" s="21">
        <v>666</v>
      </c>
      <c r="J6" s="10">
        <v>1500</v>
      </c>
      <c r="K6" s="21">
        <v>888</v>
      </c>
      <c r="L6" s="21">
        <v>888</v>
      </c>
      <c r="M6" s="19"/>
      <c r="N6" s="19"/>
      <c r="O6" s="4"/>
      <c r="P6" s="20">
        <f>I6+J6+K6+L6+M6+N6-O6</f>
        <v>3942</v>
      </c>
      <c r="Q6" s="21">
        <v>564</v>
      </c>
      <c r="R6" s="21">
        <v>376</v>
      </c>
      <c r="S6" s="21">
        <v>23.5</v>
      </c>
      <c r="T6" s="21">
        <v>94</v>
      </c>
      <c r="U6" s="9">
        <v>0</v>
      </c>
      <c r="V6" s="9">
        <f>SUM(Q6:U6)</f>
        <v>1057.5</v>
      </c>
      <c r="W6" s="15">
        <f>P6-V6</f>
        <v>2884.5</v>
      </c>
      <c r="X6" s="29" t="s">
        <v>30</v>
      </c>
      <c r="Y6" s="30" t="s">
        <v>35</v>
      </c>
    </row>
    <row r="7" spans="1:25" s="18" customFormat="1" ht="38" customHeight="1">
      <c r="A7" s="40" t="s">
        <v>36</v>
      </c>
      <c r="B7" s="34"/>
      <c r="C7" s="34"/>
      <c r="D7" s="34"/>
      <c r="E7" s="34"/>
      <c r="F7" s="34"/>
      <c r="G7" s="34"/>
      <c r="H7" s="35"/>
      <c r="I7" s="5">
        <f t="shared" ref="I7:W7" si="0">SUM(I5:I6)</f>
        <v>1332</v>
      </c>
      <c r="J7" s="5">
        <f t="shared" si="0"/>
        <v>3000</v>
      </c>
      <c r="K7" s="5">
        <f t="shared" si="0"/>
        <v>1776</v>
      </c>
      <c r="L7" s="5">
        <f t="shared" si="0"/>
        <v>1776</v>
      </c>
      <c r="M7" s="6">
        <f t="shared" si="0"/>
        <v>200</v>
      </c>
      <c r="N7" s="6">
        <f t="shared" si="0"/>
        <v>50</v>
      </c>
      <c r="O7" s="7">
        <f t="shared" si="0"/>
        <v>0</v>
      </c>
      <c r="P7" s="8">
        <f t="shared" si="0"/>
        <v>8134</v>
      </c>
      <c r="Q7" s="5">
        <f t="shared" si="0"/>
        <v>1128</v>
      </c>
      <c r="R7" s="5">
        <f t="shared" si="0"/>
        <v>752</v>
      </c>
      <c r="S7" s="5">
        <f t="shared" si="0"/>
        <v>47</v>
      </c>
      <c r="T7" s="5">
        <f t="shared" si="0"/>
        <v>188</v>
      </c>
      <c r="U7" s="5">
        <f t="shared" si="0"/>
        <v>0</v>
      </c>
      <c r="V7" s="5">
        <f t="shared" si="0"/>
        <v>2115</v>
      </c>
      <c r="W7" s="8">
        <f t="shared" si="0"/>
        <v>6019</v>
      </c>
      <c r="X7" s="22"/>
    </row>
    <row r="8" spans="1:25" s="24" customFormat="1" ht="50" customHeight="1">
      <c r="A8" s="41">
        <v>1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23"/>
      <c r="V8" s="43" t="s">
        <v>37</v>
      </c>
      <c r="W8" s="44"/>
      <c r="X8" s="44"/>
    </row>
  </sheetData>
  <mergeCells count="26">
    <mergeCell ref="X3:X4"/>
    <mergeCell ref="P3:P4"/>
    <mergeCell ref="V3:V4"/>
    <mergeCell ref="W3:W4"/>
    <mergeCell ref="Y3:Y4"/>
    <mergeCell ref="N3:N4"/>
    <mergeCell ref="O3:O4"/>
    <mergeCell ref="J3:J4"/>
    <mergeCell ref="K3:K4"/>
    <mergeCell ref="L3:L4"/>
    <mergeCell ref="A7:H7"/>
    <mergeCell ref="A8:T8"/>
    <mergeCell ref="V8:X8"/>
    <mergeCell ref="A1:X1"/>
    <mergeCell ref="A2:X2"/>
    <mergeCell ref="Q3:U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M3:M4"/>
  </mergeCells>
  <phoneticPr fontId="7" type="noConversion"/>
  <hyperlinks>
    <hyperlink ref="Y5" r:id="rId1" xr:uid="{00000000-0004-0000-0500-000000000000}"/>
    <hyperlink ref="Y6" r:id="rId2" xr:uid="{00000000-0004-0000-0500-000001000000}"/>
  </hyperlinks>
  <printOptions horizontalCentered="1"/>
  <pageMargins left="0.196527777777778" right="0.196527777777778" top="0.31458333333333299" bottom="0.23611111111111099" header="0.196527777777778" footer="0.118055555555556"/>
  <pageSetup paperSize="9" scale="88" orientation="landscape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工资单汇总</vt:lpstr>
      <vt:lpstr>工资单汇总!Print_Area</vt:lpstr>
      <vt:lpstr>工资单汇总!Print_Titles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Lynx Lucid</cp:lastModifiedBy>
  <dcterms:created xsi:type="dcterms:W3CDTF">2006-09-13T11:21:00Z</dcterms:created>
  <dcterms:modified xsi:type="dcterms:W3CDTF">2025-07-20T02:25:11Z</dcterms:modified>
</cp:coreProperties>
</file>