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35C68A4-FC58-4F61-8F43-FECD7BA19939}" xr6:coauthVersionLast="47" xr6:coauthVersionMax="47" xr10:uidLastSave="{00000000-0000-0000-0000-000000000000}"/>
  <bookViews>
    <workbookView xWindow="-110" yWindow="-110" windowWidth="19420" windowHeight="10300" xr2:uid="{80BCE5D6-05BA-A64D-BB75-DAE265A989EF}"/>
  </bookViews>
  <sheets>
    <sheet name="Vlookup" sheetId="1" r:id="rId1"/>
    <sheet name="Hlookup" sheetId="4" r:id="rId2"/>
    <sheet name="Xlookup" sheetId="5" r:id="rId3"/>
    <sheet name="Xlookup 2" sheetId="12" r:id="rId4"/>
    <sheet name="Xlookup 3" sheetId="6" r:id="rId5"/>
    <sheet name="Xlookup 4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H9" i="1"/>
  <c r="H6" i="1"/>
  <c r="C9" i="4"/>
  <c r="I3" i="1"/>
  <c r="I3" i="6"/>
  <c r="I3" i="11"/>
  <c r="I8" i="12"/>
  <c r="I4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B4" i="12"/>
  <c r="B5" i="12" s="1"/>
  <c r="E3" i="12"/>
  <c r="F14" i="11"/>
  <c r="F13" i="11"/>
  <c r="F12" i="11"/>
  <c r="F11" i="11"/>
  <c r="F10" i="11"/>
  <c r="F9" i="11"/>
  <c r="F8" i="11"/>
  <c r="F7" i="11"/>
  <c r="F6" i="11"/>
  <c r="F5" i="11"/>
  <c r="F4" i="11"/>
  <c r="C4" i="1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F3" i="11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C4" i="6"/>
  <c r="C5" i="6" s="1"/>
  <c r="C6" i="6" s="1"/>
  <c r="F3" i="6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E3" i="5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6" i="12" l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</calcChain>
</file>

<file path=xl/sharedStrings.xml><?xml version="1.0" encoding="utf-8"?>
<sst xmlns="http://schemas.openxmlformats.org/spreadsheetml/2006/main" count="185" uniqueCount="46">
  <si>
    <t xml:space="preserve"> </t>
  </si>
  <si>
    <t>Salesperson</t>
  </si>
  <si>
    <t>Date</t>
  </si>
  <si>
    <t>ID Number</t>
  </si>
  <si>
    <t>Commission</t>
  </si>
  <si>
    <t>Sale Amount</t>
  </si>
  <si>
    <t>Steven Michael</t>
  </si>
  <si>
    <t>Lucia Mckay</t>
  </si>
  <si>
    <t>Josue Roach</t>
  </si>
  <si>
    <t>Franklin Wright</t>
  </si>
  <si>
    <t>Alia Thornton</t>
  </si>
  <si>
    <t>Denzel Flores</t>
  </si>
  <si>
    <t>Bruno Cordova</t>
  </si>
  <si>
    <t>Jaylynn Knapp</t>
  </si>
  <si>
    <t>Bruce Rich</t>
  </si>
  <si>
    <t>Arturo Moore</t>
  </si>
  <si>
    <t>Bryce Carpenter</t>
  </si>
  <si>
    <t>Jaidyn Andersen</t>
  </si>
  <si>
    <t>Bill Smith</t>
  </si>
  <si>
    <t>Kennedi Singh</t>
  </si>
  <si>
    <t>Harley Fritz</t>
  </si>
  <si>
    <t>Nyla Novak</t>
  </si>
  <si>
    <t>David Rasmussen</t>
  </si>
  <si>
    <t>Ivan Hines</t>
  </si>
  <si>
    <t>Jonah Higgins</t>
  </si>
  <si>
    <t>Jordan Boone</t>
  </si>
  <si>
    <t>Kylee Townsend</t>
  </si>
  <si>
    <t>Nora Rollins</t>
  </si>
  <si>
    <t>Vlookup</t>
  </si>
  <si>
    <t>Xlookup</t>
  </si>
  <si>
    <t>Nike Inc.</t>
  </si>
  <si>
    <t>Coca-Cola Inc.</t>
  </si>
  <si>
    <t>Amazon UK</t>
  </si>
  <si>
    <t>Apple EMEA</t>
  </si>
  <si>
    <t>XYZ Limited</t>
  </si>
  <si>
    <t>Pepsi Co</t>
  </si>
  <si>
    <t>Adobe Inc</t>
  </si>
  <si>
    <t>Zara Fashion</t>
  </si>
  <si>
    <t>H&amp;M International</t>
  </si>
  <si>
    <t>Name</t>
  </si>
  <si>
    <t>Company</t>
  </si>
  <si>
    <t>Ralph Lauren Int.</t>
  </si>
  <si>
    <t>Adidas Co.</t>
  </si>
  <si>
    <t>P&amp;G Global</t>
  </si>
  <si>
    <t>Nike</t>
  </si>
  <si>
    <t>insert match function into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</si>
</sst>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93D68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3" fillId="3" borderId="0" xfId="0" applyFont="1" applyFill="1"/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0" fontId="4" fillId="0" borderId="0" xfId="0" applyFont="1"/>
    <xf numFmtId="164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/>
    </xf>
  </cellXfs>
  <cellStyles count="4">
    <cellStyle name="Hyperlink 2" xfId="2" xr:uid="{11F41662-0E2E-4AB9-91A2-F5929DCBE64E}"/>
    <cellStyle name="Hyperlink 2 2" xfId="3" xr:uid="{5601191D-D5C2-43F3-8DC0-32B8C6D77415}"/>
    <cellStyle name="Normal" xfId="0" builtinId="0"/>
    <cellStyle name="Normal 2" xfId="1" xr:uid="{D5DBC2B4-0E86-41B0-BA22-02A84FEF6138}"/>
  </cellStyles>
  <dxfs count="0"/>
  <tableStyles count="0" defaultTableStyle="TableStyleMedium2" defaultPivotStyle="PivotStyleLight16"/>
  <colors>
    <mruColors>
      <color rgb="FF293D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46BD-2B65-1545-929B-D6467C3CBAF5}">
  <dimension ref="A1:N27"/>
  <sheetViews>
    <sheetView tabSelected="1" zoomScale="85" zoomScaleNormal="85" workbookViewId="0">
      <selection activeCell="H12" sqref="H12"/>
    </sheetView>
  </sheetViews>
  <sheetFormatPr defaultColWidth="10.58203125" defaultRowHeight="15.5" x14ac:dyDescent="0.35"/>
  <cols>
    <col min="2" max="2" width="15.5" bestFit="1" customWidth="1"/>
    <col min="5" max="5" width="11.58203125" bestFit="1" customWidth="1"/>
    <col min="6" max="6" width="11.08203125" bestFit="1" customWidth="1"/>
  </cols>
  <sheetData>
    <row r="1" spans="1:9" x14ac:dyDescent="0.35">
      <c r="A1" t="s">
        <v>0</v>
      </c>
    </row>
    <row r="2" spans="1:9" x14ac:dyDescent="0.35">
      <c r="B2" s="8" t="s">
        <v>1</v>
      </c>
      <c r="C2" s="8" t="s">
        <v>3</v>
      </c>
      <c r="D2" s="8" t="s">
        <v>2</v>
      </c>
      <c r="E2" s="8" t="s">
        <v>5</v>
      </c>
      <c r="F2" s="8" t="s">
        <v>4</v>
      </c>
      <c r="H2" s="8" t="s">
        <v>1</v>
      </c>
      <c r="I2" s="8" t="s">
        <v>4</v>
      </c>
    </row>
    <row r="3" spans="1:9" x14ac:dyDescent="0.35">
      <c r="B3" t="s">
        <v>19</v>
      </c>
      <c r="C3" s="1">
        <v>124300</v>
      </c>
      <c r="D3" s="3">
        <v>44754</v>
      </c>
      <c r="E3" s="2">
        <v>5436.33</v>
      </c>
      <c r="F3" s="2">
        <f>E3*0.2</f>
        <v>1087.2660000000001</v>
      </c>
      <c r="H3" t="s">
        <v>20</v>
      </c>
      <c r="I3" s="2">
        <f>VLOOKUP(H3,B2:F24,5,FALSE)</f>
        <v>1239.48324</v>
      </c>
    </row>
    <row r="4" spans="1:9" x14ac:dyDescent="0.35">
      <c r="B4" t="s">
        <v>20</v>
      </c>
      <c r="C4" s="1">
        <f>C3*1.2</f>
        <v>149160</v>
      </c>
      <c r="D4" s="3">
        <v>44751</v>
      </c>
      <c r="E4" s="2">
        <v>6197.4161999999997</v>
      </c>
      <c r="F4" s="2">
        <f t="shared" ref="F4:F24" si="0">E4*0.2</f>
        <v>1239.48324</v>
      </c>
    </row>
    <row r="5" spans="1:9" x14ac:dyDescent="0.35">
      <c r="B5" t="s">
        <v>21</v>
      </c>
      <c r="C5" s="1">
        <f>C4*1.02</f>
        <v>152143.20000000001</v>
      </c>
      <c r="D5" s="3">
        <v>44753</v>
      </c>
      <c r="E5" s="2">
        <v>7065.0544679999994</v>
      </c>
      <c r="F5" s="2">
        <f t="shared" si="0"/>
        <v>1413.0108935999999</v>
      </c>
    </row>
    <row r="6" spans="1:9" x14ac:dyDescent="0.35">
      <c r="B6" t="s">
        <v>22</v>
      </c>
      <c r="C6" s="1">
        <f>C5*0.8</f>
        <v>121714.56000000001</v>
      </c>
      <c r="D6" s="3">
        <v>44748</v>
      </c>
      <c r="E6" s="2">
        <v>8054.1620935199981</v>
      </c>
      <c r="F6" s="2">
        <f t="shared" si="0"/>
        <v>1610.8324187039998</v>
      </c>
      <c r="H6">
        <f>MATCH(B4,B2:B24,0)</f>
        <v>3</v>
      </c>
    </row>
    <row r="7" spans="1:9" x14ac:dyDescent="0.35">
      <c r="B7" t="s">
        <v>23</v>
      </c>
      <c r="C7" s="1">
        <f>C6*0.9</f>
        <v>109543.10400000001</v>
      </c>
      <c r="D7" s="3">
        <v>44752</v>
      </c>
      <c r="E7" s="2">
        <v>9181.7447866127968</v>
      </c>
      <c r="F7" s="2">
        <f t="shared" si="0"/>
        <v>1836.3489573225595</v>
      </c>
    </row>
    <row r="8" spans="1:9" x14ac:dyDescent="0.35">
      <c r="B8" t="s">
        <v>24</v>
      </c>
      <c r="C8" s="1">
        <f>C7*1.1</f>
        <v>120497.41440000002</v>
      </c>
      <c r="D8" s="3">
        <v>44755</v>
      </c>
      <c r="E8" s="2">
        <v>10467.189056738587</v>
      </c>
      <c r="F8" s="2">
        <f t="shared" si="0"/>
        <v>2093.4378113477173</v>
      </c>
    </row>
    <row r="9" spans="1:9" x14ac:dyDescent="0.35">
      <c r="B9" t="s">
        <v>25</v>
      </c>
      <c r="C9" s="1">
        <f>C8*1.02</f>
        <v>122907.36268800002</v>
      </c>
      <c r="D9" s="3">
        <v>44757</v>
      </c>
      <c r="E9" s="2">
        <v>2446.3485000000001</v>
      </c>
      <c r="F9" s="2">
        <f t="shared" si="0"/>
        <v>489.26970000000006</v>
      </c>
      <c r="H9">
        <f>INDEX(B2:F24,MATCH(B4,B2:B24,0),5)</f>
        <v>1239.48324</v>
      </c>
    </row>
    <row r="10" spans="1:9" x14ac:dyDescent="0.35">
      <c r="B10" t="s">
        <v>26</v>
      </c>
      <c r="C10" s="1">
        <f>C9*0.8</f>
        <v>98325.890150400024</v>
      </c>
      <c r="D10" s="3">
        <v>44754</v>
      </c>
      <c r="E10" s="2">
        <v>2690.9833500000004</v>
      </c>
      <c r="F10" s="2">
        <f t="shared" si="0"/>
        <v>538.19667000000015</v>
      </c>
    </row>
    <row r="11" spans="1:9" x14ac:dyDescent="0.35">
      <c r="B11" t="s">
        <v>27</v>
      </c>
      <c r="C11" s="1">
        <f>C10*0.9</f>
        <v>88493.30113536003</v>
      </c>
      <c r="D11" s="3">
        <v>44756</v>
      </c>
      <c r="E11" s="2">
        <v>2960.0816850000001</v>
      </c>
      <c r="F11" s="2">
        <f t="shared" si="0"/>
        <v>592.01633700000002</v>
      </c>
    </row>
    <row r="12" spans="1:9" x14ac:dyDescent="0.35">
      <c r="B12" t="s">
        <v>6</v>
      </c>
      <c r="C12" s="1">
        <f>C11*1.1</f>
        <v>97342.631248896039</v>
      </c>
      <c r="D12" s="3">
        <v>44751</v>
      </c>
      <c r="E12" s="2">
        <v>3256.0898535000001</v>
      </c>
      <c r="F12" s="2">
        <f t="shared" si="0"/>
        <v>651.21797070000002</v>
      </c>
      <c r="H12" t="s">
        <v>45</v>
      </c>
    </row>
    <row r="13" spans="1:9" x14ac:dyDescent="0.35">
      <c r="B13" t="s">
        <v>7</v>
      </c>
      <c r="C13" s="1">
        <f>C12*1.02</f>
        <v>99289.483873873964</v>
      </c>
      <c r="D13" s="3">
        <v>44755</v>
      </c>
      <c r="E13" s="2">
        <v>3581.6988388500008</v>
      </c>
      <c r="F13" s="2">
        <f t="shared" si="0"/>
        <v>716.33976777000021</v>
      </c>
    </row>
    <row r="14" spans="1:9" x14ac:dyDescent="0.35">
      <c r="B14" t="s">
        <v>8</v>
      </c>
      <c r="C14" s="1">
        <f>C13*0.8</f>
        <v>79431.587099099183</v>
      </c>
      <c r="D14" s="3">
        <v>44758</v>
      </c>
      <c r="E14" s="2">
        <v>3939.8687227350015</v>
      </c>
      <c r="F14" s="2">
        <f t="shared" si="0"/>
        <v>787.97374454700036</v>
      </c>
    </row>
    <row r="15" spans="1:9" x14ac:dyDescent="0.35">
      <c r="B15" t="s">
        <v>9</v>
      </c>
      <c r="C15" s="1">
        <f>C14*0.9</f>
        <v>71488.42838918927</v>
      </c>
      <c r="D15" s="3">
        <v>44760</v>
      </c>
      <c r="E15" s="2">
        <v>4333.855595008502</v>
      </c>
      <c r="F15" s="2">
        <f t="shared" si="0"/>
        <v>866.77111900170041</v>
      </c>
    </row>
    <row r="16" spans="1:9" x14ac:dyDescent="0.35">
      <c r="B16" t="s">
        <v>10</v>
      </c>
      <c r="C16" s="1">
        <f>C15*1.1</f>
        <v>78637.271228108206</v>
      </c>
      <c r="D16" s="3">
        <v>44757</v>
      </c>
      <c r="E16" s="2">
        <v>4767.2411545093528</v>
      </c>
      <c r="F16" s="2">
        <f t="shared" si="0"/>
        <v>953.4482309018706</v>
      </c>
    </row>
    <row r="17" spans="2:14" x14ac:dyDescent="0.35">
      <c r="B17" t="s">
        <v>11</v>
      </c>
      <c r="C17" s="1">
        <f>C16*1.02</f>
        <v>80210.016652670369</v>
      </c>
      <c r="D17" s="3">
        <v>44759</v>
      </c>
      <c r="E17" s="2">
        <v>5243.9652699602884</v>
      </c>
      <c r="F17" s="2">
        <f t="shared" si="0"/>
        <v>1048.7930539920578</v>
      </c>
    </row>
    <row r="18" spans="2:14" x14ac:dyDescent="0.35">
      <c r="B18" t="s">
        <v>12</v>
      </c>
      <c r="C18" s="1">
        <f>C17*0.8</f>
        <v>64168.013322136299</v>
      </c>
      <c r="D18" s="3">
        <v>44754</v>
      </c>
      <c r="E18" s="2">
        <v>5768.3617969563174</v>
      </c>
      <c r="F18" s="2">
        <f t="shared" si="0"/>
        <v>1153.6723593912636</v>
      </c>
    </row>
    <row r="19" spans="2:14" x14ac:dyDescent="0.35">
      <c r="B19" t="s">
        <v>13</v>
      </c>
      <c r="C19" s="1">
        <f>C18*0.9</f>
        <v>57751.211989922667</v>
      </c>
      <c r="D19" s="3">
        <v>44758</v>
      </c>
      <c r="E19" s="2">
        <v>5191.525617260686</v>
      </c>
      <c r="F19" s="2">
        <f t="shared" si="0"/>
        <v>1038.3051234521372</v>
      </c>
      <c r="N19" t="s">
        <v>0</v>
      </c>
    </row>
    <row r="20" spans="2:14" x14ac:dyDescent="0.35">
      <c r="B20" t="s">
        <v>14</v>
      </c>
      <c r="C20" s="1">
        <f>C19*1.1</f>
        <v>63526.333188914941</v>
      </c>
      <c r="D20" s="3">
        <v>44761</v>
      </c>
      <c r="E20" s="2">
        <v>6748.9833024388909</v>
      </c>
      <c r="F20" s="2">
        <f t="shared" si="0"/>
        <v>1349.7966604877784</v>
      </c>
      <c r="N20" t="s">
        <v>0</v>
      </c>
    </row>
    <row r="21" spans="2:14" x14ac:dyDescent="0.35">
      <c r="B21" t="s">
        <v>15</v>
      </c>
      <c r="C21" s="1">
        <f>C20*1.02</f>
        <v>64796.85985269324</v>
      </c>
      <c r="D21" s="3">
        <v>44763</v>
      </c>
      <c r="E21" s="2">
        <v>8773.6782931705584</v>
      </c>
      <c r="F21" s="2">
        <f t="shared" si="0"/>
        <v>1754.7356586341118</v>
      </c>
    </row>
    <row r="22" spans="2:14" x14ac:dyDescent="0.35">
      <c r="B22" t="s">
        <v>16</v>
      </c>
      <c r="C22" s="1">
        <f>C21*0.8</f>
        <v>51837.487882154594</v>
      </c>
      <c r="D22" s="3">
        <v>44760</v>
      </c>
      <c r="E22" s="2">
        <v>11405.781781121728</v>
      </c>
      <c r="F22" s="2">
        <f t="shared" si="0"/>
        <v>2281.1563562243459</v>
      </c>
    </row>
    <row r="23" spans="2:14" x14ac:dyDescent="0.35">
      <c r="B23" t="s">
        <v>17</v>
      </c>
      <c r="C23" s="1">
        <f>C22*0.9</f>
        <v>46653.739093939133</v>
      </c>
      <c r="D23" s="3">
        <v>44762</v>
      </c>
      <c r="E23" s="2">
        <v>6650</v>
      </c>
      <c r="F23" s="2">
        <f t="shared" si="0"/>
        <v>1330</v>
      </c>
    </row>
    <row r="24" spans="2:14" x14ac:dyDescent="0.35">
      <c r="B24" t="s">
        <v>18</v>
      </c>
      <c r="C24" s="1">
        <f>C23*1.1</f>
        <v>51319.113003333048</v>
      </c>
      <c r="D24" s="3">
        <v>44757</v>
      </c>
      <c r="E24" s="2">
        <v>7341</v>
      </c>
      <c r="F24" s="2">
        <f t="shared" si="0"/>
        <v>1468.2</v>
      </c>
    </row>
    <row r="25" spans="2:14" x14ac:dyDescent="0.35">
      <c r="D25" s="3"/>
    </row>
    <row r="26" spans="2:14" x14ac:dyDescent="0.35">
      <c r="D26" s="3"/>
    </row>
    <row r="27" spans="2:14" x14ac:dyDescent="0.35">
      <c r="D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1C43-9A63-1645-8D7E-9A5967365BDE}">
  <dimension ref="B2:X9"/>
  <sheetViews>
    <sheetView workbookViewId="0">
      <selection activeCell="H17" sqref="H17"/>
    </sheetView>
  </sheetViews>
  <sheetFormatPr defaultColWidth="10.58203125" defaultRowHeight="15.5" x14ac:dyDescent="0.35"/>
  <cols>
    <col min="2" max="2" width="11.58203125" bestFit="1" customWidth="1"/>
  </cols>
  <sheetData>
    <row r="2" spans="2:24" x14ac:dyDescent="0.35">
      <c r="B2" s="9" t="s">
        <v>1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</row>
    <row r="3" spans="2:24" x14ac:dyDescent="0.35">
      <c r="B3" s="9" t="s">
        <v>3</v>
      </c>
      <c r="C3" s="1">
        <v>124300</v>
      </c>
      <c r="D3" s="1">
        <v>149160</v>
      </c>
      <c r="E3" s="1">
        <v>152143.20000000001</v>
      </c>
      <c r="F3" s="1">
        <v>121714.56000000001</v>
      </c>
      <c r="G3" s="1">
        <v>109543.10400000001</v>
      </c>
      <c r="H3" s="1">
        <v>120497.41440000002</v>
      </c>
      <c r="I3" s="1">
        <v>122907.36268800002</v>
      </c>
      <c r="J3" s="1">
        <v>98325.890150400024</v>
      </c>
      <c r="K3" s="1">
        <v>88493.30113536003</v>
      </c>
      <c r="L3" s="1">
        <v>97342.631248896039</v>
      </c>
      <c r="M3" s="1">
        <v>99289.483873873964</v>
      </c>
      <c r="N3" s="1">
        <v>79431.587099099183</v>
      </c>
      <c r="O3" s="1">
        <v>71488.42838918927</v>
      </c>
      <c r="P3" s="1">
        <v>78637.271228108206</v>
      </c>
      <c r="Q3" s="1">
        <v>80210.016652670369</v>
      </c>
      <c r="R3" s="1">
        <v>64168.013322136299</v>
      </c>
      <c r="S3" s="1">
        <v>57751.211989922667</v>
      </c>
      <c r="T3" s="1">
        <v>63526.333188914941</v>
      </c>
      <c r="U3" s="1">
        <v>64796.85985269324</v>
      </c>
      <c r="V3" s="1">
        <v>51837.487882154594</v>
      </c>
      <c r="W3" s="1">
        <v>46653.739093939133</v>
      </c>
      <c r="X3" s="1">
        <v>51319.113003333048</v>
      </c>
    </row>
    <row r="4" spans="2:24" x14ac:dyDescent="0.35">
      <c r="B4" s="9" t="s">
        <v>2</v>
      </c>
      <c r="C4" s="3">
        <v>44754</v>
      </c>
      <c r="D4" s="3">
        <v>44751</v>
      </c>
      <c r="E4" s="3">
        <v>44753</v>
      </c>
      <c r="F4" s="3">
        <v>44748</v>
      </c>
      <c r="G4" s="3">
        <v>44752</v>
      </c>
      <c r="H4" s="3">
        <v>44755</v>
      </c>
      <c r="I4" s="3">
        <v>44757</v>
      </c>
      <c r="J4" s="3">
        <v>44754</v>
      </c>
      <c r="K4" s="3">
        <v>44756</v>
      </c>
      <c r="L4" s="3">
        <v>44751</v>
      </c>
      <c r="M4" s="3">
        <v>44755</v>
      </c>
      <c r="N4" s="3">
        <v>44758</v>
      </c>
      <c r="O4" s="3">
        <v>44760</v>
      </c>
      <c r="P4" s="3">
        <v>44757</v>
      </c>
      <c r="Q4" s="3">
        <v>44759</v>
      </c>
      <c r="R4" s="3">
        <v>44754</v>
      </c>
      <c r="S4" s="3">
        <v>44758</v>
      </c>
      <c r="T4" s="3">
        <v>44761</v>
      </c>
      <c r="U4" s="3">
        <v>44763</v>
      </c>
      <c r="V4" s="3">
        <v>44760</v>
      </c>
      <c r="W4" s="3">
        <v>44762</v>
      </c>
      <c r="X4" s="3">
        <v>44757</v>
      </c>
    </row>
    <row r="5" spans="2:24" x14ac:dyDescent="0.35">
      <c r="B5" s="9" t="s">
        <v>5</v>
      </c>
      <c r="C5" s="2">
        <v>5436.33</v>
      </c>
      <c r="D5" s="2">
        <v>6197.4161999999997</v>
      </c>
      <c r="E5" s="2">
        <v>7065.0544679999994</v>
      </c>
      <c r="F5" s="2">
        <v>8054.1620935199981</v>
      </c>
      <c r="G5" s="2">
        <v>9181.7447866127968</v>
      </c>
      <c r="H5" s="2">
        <v>10467.189056738587</v>
      </c>
      <c r="I5" s="2">
        <v>2446.3485000000001</v>
      </c>
      <c r="J5" s="2">
        <v>2690.9833500000004</v>
      </c>
      <c r="K5" s="2">
        <v>2960.0816850000001</v>
      </c>
      <c r="L5" s="2">
        <v>3256.0898535000001</v>
      </c>
      <c r="M5" s="2">
        <v>3581.6988388500008</v>
      </c>
      <c r="N5" s="2">
        <v>3939.8687227350015</v>
      </c>
      <c r="O5" s="2">
        <v>4333.855595008502</v>
      </c>
      <c r="P5" s="2">
        <v>4767.2411545093528</v>
      </c>
      <c r="Q5" s="2">
        <v>5243.9652699602884</v>
      </c>
      <c r="R5" s="2">
        <v>5768.3617969563174</v>
      </c>
      <c r="S5" s="2">
        <v>5191.525617260686</v>
      </c>
      <c r="T5" s="2">
        <v>6748.9833024388909</v>
      </c>
      <c r="U5" s="2">
        <v>8773.6782931705584</v>
      </c>
      <c r="V5" s="2">
        <v>11405.781781121728</v>
      </c>
      <c r="W5" s="2">
        <v>6650</v>
      </c>
      <c r="X5" s="2">
        <v>7341</v>
      </c>
    </row>
    <row r="6" spans="2:24" x14ac:dyDescent="0.35">
      <c r="B6" s="9" t="s">
        <v>4</v>
      </c>
      <c r="C6" s="2">
        <v>1087.2660000000001</v>
      </c>
      <c r="D6" s="2">
        <v>1239.48324</v>
      </c>
      <c r="E6" s="2">
        <v>1413.0108935999999</v>
      </c>
      <c r="F6" s="2">
        <v>1610.8324187039998</v>
      </c>
      <c r="G6" s="2">
        <v>1836.3489573225595</v>
      </c>
      <c r="H6" s="2">
        <v>2093.4378113477173</v>
      </c>
      <c r="I6" s="2">
        <v>489.26970000000006</v>
      </c>
      <c r="J6" s="2">
        <v>538.19667000000015</v>
      </c>
      <c r="K6" s="2">
        <v>592.01633700000002</v>
      </c>
      <c r="L6" s="2">
        <v>651.21797070000002</v>
      </c>
      <c r="M6" s="2">
        <v>716.33976777000021</v>
      </c>
      <c r="N6" s="2">
        <v>787.97374454700036</v>
      </c>
      <c r="O6" s="2">
        <v>866.77111900170041</v>
      </c>
      <c r="P6" s="2">
        <v>953.4482309018706</v>
      </c>
      <c r="Q6" s="2">
        <v>1048.7930539920578</v>
      </c>
      <c r="R6" s="2">
        <v>1153.6723593912636</v>
      </c>
      <c r="S6" s="2">
        <v>1038.3051234521372</v>
      </c>
      <c r="T6" s="2">
        <v>1349.7966604877784</v>
      </c>
      <c r="U6" s="2">
        <v>1754.7356586341118</v>
      </c>
      <c r="V6" s="2">
        <v>2281.1563562243459</v>
      </c>
      <c r="W6" s="2">
        <v>1330</v>
      </c>
      <c r="X6" s="2">
        <v>1468.2</v>
      </c>
    </row>
    <row r="8" spans="2:24" x14ac:dyDescent="0.35">
      <c r="B8" s="9" t="s">
        <v>1</v>
      </c>
      <c r="C8" s="9" t="s">
        <v>4</v>
      </c>
    </row>
    <row r="9" spans="2:24" x14ac:dyDescent="0.35">
      <c r="B9" t="s">
        <v>20</v>
      </c>
      <c r="C9" s="2">
        <f>HLOOKUP(B9,B2:X6,5,FALSE)</f>
        <v>1239.48324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10D3-CD43-BD43-A41E-8D2C887045CD}">
  <dimension ref="A1:I27"/>
  <sheetViews>
    <sheetView workbookViewId="0">
      <selection activeCell="I5" sqref="I5"/>
    </sheetView>
  </sheetViews>
  <sheetFormatPr defaultColWidth="10.58203125" defaultRowHeight="15.5" x14ac:dyDescent="0.35"/>
  <cols>
    <col min="4" max="4" width="11.58203125" bestFit="1" customWidth="1"/>
    <col min="5" max="5" width="11.08203125" bestFit="1" customWidth="1"/>
    <col min="6" max="6" width="15.5" bestFit="1" customWidth="1"/>
    <col min="7" max="7" width="6.83203125" customWidth="1"/>
    <col min="9" max="9" width="12.33203125" bestFit="1" customWidth="1"/>
    <col min="10" max="10" width="8.08203125" customWidth="1"/>
  </cols>
  <sheetData>
    <row r="1" spans="1:9" x14ac:dyDescent="0.35">
      <c r="A1" t="s">
        <v>0</v>
      </c>
    </row>
    <row r="2" spans="1:9" x14ac:dyDescent="0.35">
      <c r="B2" s="8" t="s">
        <v>3</v>
      </c>
      <c r="C2" s="8" t="s">
        <v>2</v>
      </c>
      <c r="D2" s="8" t="s">
        <v>5</v>
      </c>
      <c r="E2" s="8" t="s">
        <v>4</v>
      </c>
      <c r="F2" s="8" t="s">
        <v>1</v>
      </c>
      <c r="H2" s="13" t="s">
        <v>28</v>
      </c>
      <c r="I2" s="13"/>
    </row>
    <row r="3" spans="1:9" x14ac:dyDescent="0.35">
      <c r="B3" s="6">
        <v>124300</v>
      </c>
      <c r="C3" s="7">
        <v>44754</v>
      </c>
      <c r="D3" s="10">
        <v>5436.33</v>
      </c>
      <c r="E3" s="10">
        <f>D3*0.2</f>
        <v>1087.2660000000001</v>
      </c>
      <c r="F3" t="s">
        <v>19</v>
      </c>
      <c r="H3" s="5" t="s">
        <v>1</v>
      </c>
      <c r="I3" s="5" t="s">
        <v>4</v>
      </c>
    </row>
    <row r="4" spans="1:9" x14ac:dyDescent="0.35">
      <c r="B4" s="6">
        <f>B3*1.2</f>
        <v>149160</v>
      </c>
      <c r="C4" s="7">
        <v>44751</v>
      </c>
      <c r="D4" s="10">
        <v>6197.4161999999997</v>
      </c>
      <c r="E4" s="10">
        <f t="shared" ref="E4:E24" si="0">D4*0.2</f>
        <v>1239.48324</v>
      </c>
      <c r="F4" t="s">
        <v>20</v>
      </c>
      <c r="H4" t="s">
        <v>20</v>
      </c>
      <c r="I4" s="2">
        <f>INDEX(B2:F24,3,4)</f>
        <v>1239.48324</v>
      </c>
    </row>
    <row r="5" spans="1:9" x14ac:dyDescent="0.35">
      <c r="B5" s="6">
        <f>B4*1.02</f>
        <v>152143.20000000001</v>
      </c>
      <c r="C5" s="7">
        <v>44753</v>
      </c>
      <c r="D5" s="10">
        <v>7065.0544679999994</v>
      </c>
      <c r="E5" s="10">
        <f t="shared" si="0"/>
        <v>1413.0108935999999</v>
      </c>
      <c r="F5" t="s">
        <v>21</v>
      </c>
    </row>
    <row r="6" spans="1:9" x14ac:dyDescent="0.35">
      <c r="B6" s="6">
        <f>B5*0.8</f>
        <v>121714.56000000001</v>
      </c>
      <c r="C6" s="7">
        <v>44748</v>
      </c>
      <c r="D6" s="10">
        <v>8054.1620935199981</v>
      </c>
      <c r="E6" s="10">
        <f t="shared" si="0"/>
        <v>1610.8324187039998</v>
      </c>
      <c r="F6" t="s">
        <v>22</v>
      </c>
    </row>
    <row r="7" spans="1:9" x14ac:dyDescent="0.35">
      <c r="B7" s="6">
        <f>B6*0.9</f>
        <v>109543.10400000001</v>
      </c>
      <c r="C7" s="7">
        <v>44752</v>
      </c>
      <c r="D7" s="10">
        <v>9181.7447866127968</v>
      </c>
      <c r="E7" s="10">
        <f t="shared" si="0"/>
        <v>1836.3489573225595</v>
      </c>
      <c r="F7" t="s">
        <v>23</v>
      </c>
    </row>
    <row r="8" spans="1:9" x14ac:dyDescent="0.35">
      <c r="B8" s="6">
        <f>B7*1.1</f>
        <v>120497.41440000002</v>
      </c>
      <c r="C8" s="7">
        <v>44755</v>
      </c>
      <c r="D8" s="10">
        <v>10467.189056738587</v>
      </c>
      <c r="E8" s="10">
        <f t="shared" si="0"/>
        <v>2093.4378113477173</v>
      </c>
      <c r="F8" t="s">
        <v>24</v>
      </c>
      <c r="I8" s="2"/>
    </row>
    <row r="9" spans="1:9" x14ac:dyDescent="0.35">
      <c r="B9" s="6">
        <f>B8*1.02</f>
        <v>122907.36268800002</v>
      </c>
      <c r="C9" s="7">
        <v>44757</v>
      </c>
      <c r="D9" s="10">
        <v>2446.3485000000001</v>
      </c>
      <c r="E9" s="10">
        <f t="shared" si="0"/>
        <v>489.26970000000006</v>
      </c>
      <c r="F9" t="s">
        <v>25</v>
      </c>
    </row>
    <row r="10" spans="1:9" x14ac:dyDescent="0.35">
      <c r="B10" s="6">
        <f>B9*0.8</f>
        <v>98325.890150400024</v>
      </c>
      <c r="C10" s="7">
        <v>44754</v>
      </c>
      <c r="D10" s="10">
        <v>2690.9833500000004</v>
      </c>
      <c r="E10" s="10">
        <f t="shared" si="0"/>
        <v>538.19667000000015</v>
      </c>
      <c r="F10" t="s">
        <v>26</v>
      </c>
    </row>
    <row r="11" spans="1:9" x14ac:dyDescent="0.35">
      <c r="B11" s="6">
        <f>B10*0.9</f>
        <v>88493.30113536003</v>
      </c>
      <c r="C11" s="7">
        <v>44756</v>
      </c>
      <c r="D11" s="10">
        <v>2960.0816850000001</v>
      </c>
      <c r="E11" s="10">
        <f t="shared" si="0"/>
        <v>592.01633700000002</v>
      </c>
      <c r="F11" t="s">
        <v>27</v>
      </c>
    </row>
    <row r="12" spans="1:9" x14ac:dyDescent="0.35">
      <c r="B12" s="6">
        <f>B11*1.1</f>
        <v>97342.631248896039</v>
      </c>
      <c r="C12" s="7">
        <v>44751</v>
      </c>
      <c r="D12" s="10">
        <v>3256.0898535000001</v>
      </c>
      <c r="E12" s="10">
        <f t="shared" si="0"/>
        <v>651.21797070000002</v>
      </c>
      <c r="F12" t="s">
        <v>6</v>
      </c>
    </row>
    <row r="13" spans="1:9" x14ac:dyDescent="0.35">
      <c r="B13" s="6">
        <f>B12*1.02</f>
        <v>99289.483873873964</v>
      </c>
      <c r="C13" s="7">
        <v>44755</v>
      </c>
      <c r="D13" s="10">
        <v>3581.6988388500008</v>
      </c>
      <c r="E13" s="10">
        <f t="shared" si="0"/>
        <v>716.33976777000021</v>
      </c>
      <c r="F13" t="s">
        <v>7</v>
      </c>
    </row>
    <row r="14" spans="1:9" x14ac:dyDescent="0.35">
      <c r="B14" s="6">
        <f>B13*0.8</f>
        <v>79431.587099099183</v>
      </c>
      <c r="C14" s="7">
        <v>44758</v>
      </c>
      <c r="D14" s="10">
        <v>3939.8687227350015</v>
      </c>
      <c r="E14" s="10">
        <f t="shared" si="0"/>
        <v>787.97374454700036</v>
      </c>
      <c r="F14" t="s">
        <v>8</v>
      </c>
    </row>
    <row r="15" spans="1:9" x14ac:dyDescent="0.35">
      <c r="B15" s="6">
        <f>B14*0.9</f>
        <v>71488.42838918927</v>
      </c>
      <c r="C15" s="7">
        <v>44760</v>
      </c>
      <c r="D15" s="10">
        <v>4333.855595008502</v>
      </c>
      <c r="E15" s="10">
        <f t="shared" si="0"/>
        <v>866.77111900170041</v>
      </c>
      <c r="F15" t="s">
        <v>9</v>
      </c>
    </row>
    <row r="16" spans="1:9" x14ac:dyDescent="0.35">
      <c r="B16" s="6">
        <f>B15*1.1</f>
        <v>78637.271228108206</v>
      </c>
      <c r="C16" s="7">
        <v>44757</v>
      </c>
      <c r="D16" s="10">
        <v>4767.2411545093528</v>
      </c>
      <c r="E16" s="10">
        <f t="shared" si="0"/>
        <v>953.4482309018706</v>
      </c>
      <c r="F16" t="s">
        <v>10</v>
      </c>
    </row>
    <row r="17" spans="2:6" x14ac:dyDescent="0.35">
      <c r="B17" s="6">
        <f>B16*1.02</f>
        <v>80210.016652670369</v>
      </c>
      <c r="C17" s="7">
        <v>44759</v>
      </c>
      <c r="D17" s="10">
        <v>5243.9652699602884</v>
      </c>
      <c r="E17" s="10">
        <f t="shared" si="0"/>
        <v>1048.7930539920578</v>
      </c>
      <c r="F17" t="s">
        <v>11</v>
      </c>
    </row>
    <row r="18" spans="2:6" x14ac:dyDescent="0.35">
      <c r="B18" s="6">
        <f>B17*0.8</f>
        <v>64168.013322136299</v>
      </c>
      <c r="C18" s="7">
        <v>44754</v>
      </c>
      <c r="D18" s="10">
        <v>5768.3617969563174</v>
      </c>
      <c r="E18" s="10">
        <f t="shared" si="0"/>
        <v>1153.6723593912636</v>
      </c>
      <c r="F18" t="s">
        <v>12</v>
      </c>
    </row>
    <row r="19" spans="2:6" x14ac:dyDescent="0.35">
      <c r="B19" s="6">
        <f>B18*0.9</f>
        <v>57751.211989922667</v>
      </c>
      <c r="C19" s="7">
        <v>44758</v>
      </c>
      <c r="D19" s="10">
        <v>5191.525617260686</v>
      </c>
      <c r="E19" s="10">
        <f t="shared" si="0"/>
        <v>1038.3051234521372</v>
      </c>
      <c r="F19" t="s">
        <v>13</v>
      </c>
    </row>
    <row r="20" spans="2:6" x14ac:dyDescent="0.35">
      <c r="B20" s="6">
        <f>B19*1.1</f>
        <v>63526.333188914941</v>
      </c>
      <c r="C20" s="7">
        <v>44761</v>
      </c>
      <c r="D20" s="10">
        <v>6748.9833024388909</v>
      </c>
      <c r="E20" s="10">
        <f t="shared" si="0"/>
        <v>1349.7966604877784</v>
      </c>
      <c r="F20" t="s">
        <v>14</v>
      </c>
    </row>
    <row r="21" spans="2:6" x14ac:dyDescent="0.35">
      <c r="B21" s="6">
        <f>B20*1.02</f>
        <v>64796.85985269324</v>
      </c>
      <c r="C21" s="7">
        <v>44763</v>
      </c>
      <c r="D21" s="10">
        <v>8773.6782931705584</v>
      </c>
      <c r="E21" s="10">
        <f t="shared" si="0"/>
        <v>1754.7356586341118</v>
      </c>
      <c r="F21" t="s">
        <v>15</v>
      </c>
    </row>
    <row r="22" spans="2:6" x14ac:dyDescent="0.35">
      <c r="B22" s="6">
        <f>B21*0.8</f>
        <v>51837.487882154594</v>
      </c>
      <c r="C22" s="7">
        <v>44760</v>
      </c>
      <c r="D22" s="10">
        <v>11405.781781121728</v>
      </c>
      <c r="E22" s="10">
        <f t="shared" si="0"/>
        <v>2281.1563562243459</v>
      </c>
      <c r="F22" t="s">
        <v>16</v>
      </c>
    </row>
    <row r="23" spans="2:6" x14ac:dyDescent="0.35">
      <c r="B23" s="6">
        <f>B22*0.9</f>
        <v>46653.739093939133</v>
      </c>
      <c r="C23" s="7">
        <v>44762</v>
      </c>
      <c r="D23" s="10">
        <v>6650</v>
      </c>
      <c r="E23" s="10">
        <f t="shared" si="0"/>
        <v>1330</v>
      </c>
      <c r="F23" t="s">
        <v>17</v>
      </c>
    </row>
    <row r="24" spans="2:6" x14ac:dyDescent="0.35">
      <c r="B24" s="6">
        <f>B23*1.1</f>
        <v>51319.113003333048</v>
      </c>
      <c r="C24" s="7">
        <v>44757</v>
      </c>
      <c r="D24" s="10">
        <v>7341</v>
      </c>
      <c r="E24" s="10">
        <f t="shared" si="0"/>
        <v>1468.2</v>
      </c>
      <c r="F24" t="s">
        <v>18</v>
      </c>
    </row>
    <row r="25" spans="2:6" x14ac:dyDescent="0.35">
      <c r="C25" s="3"/>
    </row>
    <row r="26" spans="2:6" x14ac:dyDescent="0.35">
      <c r="C26" s="3"/>
    </row>
    <row r="27" spans="2:6" x14ac:dyDescent="0.35">
      <c r="C27" s="3"/>
    </row>
  </sheetData>
  <mergeCells count="1"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7F9C-C01C-604D-A964-3A6C9DDAF7A5}">
  <dimension ref="A1:I27"/>
  <sheetViews>
    <sheetView workbookViewId="0">
      <selection activeCell="I8" sqref="I8"/>
    </sheetView>
  </sheetViews>
  <sheetFormatPr defaultColWidth="10.58203125" defaultRowHeight="15.5" x14ac:dyDescent="0.35"/>
  <cols>
    <col min="4" max="4" width="11.58203125" bestFit="1" customWidth="1"/>
    <col min="5" max="5" width="11.08203125" bestFit="1" customWidth="1"/>
    <col min="6" max="6" width="15.5" bestFit="1" customWidth="1"/>
    <col min="7" max="7" width="6.83203125" customWidth="1"/>
    <col min="9" max="9" width="12.33203125" bestFit="1" customWidth="1"/>
    <col min="10" max="10" width="8.08203125" customWidth="1"/>
  </cols>
  <sheetData>
    <row r="1" spans="1:9" x14ac:dyDescent="0.35">
      <c r="A1" t="s">
        <v>0</v>
      </c>
    </row>
    <row r="2" spans="1:9" x14ac:dyDescent="0.35">
      <c r="B2" s="8" t="s">
        <v>3</v>
      </c>
      <c r="C2" s="8" t="s">
        <v>2</v>
      </c>
      <c r="D2" s="8" t="s">
        <v>5</v>
      </c>
      <c r="E2" s="8" t="s">
        <v>4</v>
      </c>
      <c r="F2" s="8" t="s">
        <v>1</v>
      </c>
      <c r="H2" s="13" t="s">
        <v>28</v>
      </c>
      <c r="I2" s="13"/>
    </row>
    <row r="3" spans="1:9" x14ac:dyDescent="0.35">
      <c r="B3" s="6">
        <v>124300</v>
      </c>
      <c r="C3" s="7">
        <v>44754</v>
      </c>
      <c r="D3" s="10">
        <v>5436.33</v>
      </c>
      <c r="E3" s="10">
        <f>D3*0.2</f>
        <v>1087.2660000000001</v>
      </c>
      <c r="F3" t="s">
        <v>19</v>
      </c>
      <c r="H3" s="5" t="s">
        <v>1</v>
      </c>
      <c r="I3" s="5" t="s">
        <v>4</v>
      </c>
    </row>
    <row r="4" spans="1:9" x14ac:dyDescent="0.35">
      <c r="B4" s="6">
        <f>B3*1.2</f>
        <v>149160</v>
      </c>
      <c r="C4" s="7">
        <v>44751</v>
      </c>
      <c r="D4" s="10">
        <v>6197.4161999999997</v>
      </c>
      <c r="E4" s="10">
        <f t="shared" ref="E4:E24" si="0">D4*0.2</f>
        <v>1239.48324</v>
      </c>
      <c r="F4" t="s">
        <v>20</v>
      </c>
      <c r="H4" t="s">
        <v>20</v>
      </c>
      <c r="I4" s="2" t="e">
        <f>VLOOKUP(H4,B3:F24,-1,FALSE)</f>
        <v>#N/A</v>
      </c>
    </row>
    <row r="5" spans="1:9" x14ac:dyDescent="0.35">
      <c r="B5" s="6">
        <f>B4*1.02</f>
        <v>152143.20000000001</v>
      </c>
      <c r="C5" s="7">
        <v>44753</v>
      </c>
      <c r="D5" s="10">
        <v>7065.0544679999994</v>
      </c>
      <c r="E5" s="10">
        <f t="shared" si="0"/>
        <v>1413.0108935999999</v>
      </c>
      <c r="F5" t="s">
        <v>21</v>
      </c>
    </row>
    <row r="6" spans="1:9" x14ac:dyDescent="0.35">
      <c r="B6" s="6">
        <f>B5*0.8</f>
        <v>121714.56000000001</v>
      </c>
      <c r="C6" s="7">
        <v>44748</v>
      </c>
      <c r="D6" s="10">
        <v>8054.1620935199981</v>
      </c>
      <c r="E6" s="10">
        <f t="shared" si="0"/>
        <v>1610.8324187039998</v>
      </c>
      <c r="F6" t="s">
        <v>22</v>
      </c>
      <c r="H6" s="13" t="s">
        <v>29</v>
      </c>
      <c r="I6" s="13"/>
    </row>
    <row r="7" spans="1:9" x14ac:dyDescent="0.35">
      <c r="B7" s="6">
        <f>B6*0.9</f>
        <v>109543.10400000001</v>
      </c>
      <c r="C7" s="7">
        <v>44752</v>
      </c>
      <c r="D7" s="10">
        <v>9181.7447866127968</v>
      </c>
      <c r="E7" s="10">
        <f t="shared" si="0"/>
        <v>1836.3489573225595</v>
      </c>
      <c r="F7" t="s">
        <v>23</v>
      </c>
      <c r="H7" s="5" t="s">
        <v>1</v>
      </c>
      <c r="I7" s="5" t="s">
        <v>4</v>
      </c>
    </row>
    <row r="8" spans="1:9" x14ac:dyDescent="0.35">
      <c r="B8" s="6">
        <f>B7*1.1</f>
        <v>120497.41440000002</v>
      </c>
      <c r="C8" s="7">
        <v>44755</v>
      </c>
      <c r="D8" s="10">
        <v>10467.189056738587</v>
      </c>
      <c r="E8" s="10">
        <f t="shared" si="0"/>
        <v>2093.4378113477173</v>
      </c>
      <c r="F8" t="s">
        <v>24</v>
      </c>
      <c r="H8" t="s">
        <v>20</v>
      </c>
      <c r="I8" s="2">
        <f>LOOKUP('Xlookup 2'!H8,'Xlookup 2'!F3:F24,'Xlookup 2'!E3:E24)</f>
        <v>1239.48324</v>
      </c>
    </row>
    <row r="9" spans="1:9" x14ac:dyDescent="0.35">
      <c r="B9" s="6">
        <f>B8*1.02</f>
        <v>122907.36268800002</v>
      </c>
      <c r="C9" s="7">
        <v>44757</v>
      </c>
      <c r="D9" s="10">
        <v>2446.3485000000001</v>
      </c>
      <c r="E9" s="10">
        <f t="shared" si="0"/>
        <v>489.26970000000006</v>
      </c>
      <c r="F9" t="s">
        <v>25</v>
      </c>
    </row>
    <row r="10" spans="1:9" x14ac:dyDescent="0.35">
      <c r="B10" s="6">
        <f>B9*0.8</f>
        <v>98325.890150400024</v>
      </c>
      <c r="C10" s="7">
        <v>44754</v>
      </c>
      <c r="D10" s="10">
        <v>2690.9833500000004</v>
      </c>
      <c r="E10" s="10">
        <f t="shared" si="0"/>
        <v>538.19667000000015</v>
      </c>
      <c r="F10" t="s">
        <v>26</v>
      </c>
    </row>
    <row r="11" spans="1:9" x14ac:dyDescent="0.35">
      <c r="B11" s="6">
        <f>B10*0.9</f>
        <v>88493.30113536003</v>
      </c>
      <c r="C11" s="7">
        <v>44756</v>
      </c>
      <c r="D11" s="10">
        <v>2960.0816850000001</v>
      </c>
      <c r="E11" s="10">
        <f t="shared" si="0"/>
        <v>592.01633700000002</v>
      </c>
      <c r="F11" t="s">
        <v>27</v>
      </c>
    </row>
    <row r="12" spans="1:9" x14ac:dyDescent="0.35">
      <c r="B12" s="6">
        <f>B11*1.1</f>
        <v>97342.631248896039</v>
      </c>
      <c r="C12" s="7">
        <v>44751</v>
      </c>
      <c r="D12" s="10">
        <v>3256.0898535000001</v>
      </c>
      <c r="E12" s="10">
        <f t="shared" si="0"/>
        <v>651.21797070000002</v>
      </c>
      <c r="F12" t="s">
        <v>6</v>
      </c>
    </row>
    <row r="13" spans="1:9" x14ac:dyDescent="0.35">
      <c r="B13" s="6">
        <f>B12*1.02</f>
        <v>99289.483873873964</v>
      </c>
      <c r="C13" s="7">
        <v>44755</v>
      </c>
      <c r="D13" s="10">
        <v>3581.6988388500008</v>
      </c>
      <c r="E13" s="10">
        <f t="shared" si="0"/>
        <v>716.33976777000021</v>
      </c>
      <c r="F13" t="s">
        <v>7</v>
      </c>
    </row>
    <row r="14" spans="1:9" x14ac:dyDescent="0.35">
      <c r="B14" s="6">
        <f>B13*0.8</f>
        <v>79431.587099099183</v>
      </c>
      <c r="C14" s="7">
        <v>44758</v>
      </c>
      <c r="D14" s="10">
        <v>3939.8687227350015</v>
      </c>
      <c r="E14" s="10">
        <f t="shared" si="0"/>
        <v>787.97374454700036</v>
      </c>
      <c r="F14" t="s">
        <v>8</v>
      </c>
    </row>
    <row r="15" spans="1:9" x14ac:dyDescent="0.35">
      <c r="B15" s="6">
        <f>B14*0.9</f>
        <v>71488.42838918927</v>
      </c>
      <c r="C15" s="7">
        <v>44760</v>
      </c>
      <c r="D15" s="10">
        <v>4333.855595008502</v>
      </c>
      <c r="E15" s="10">
        <f t="shared" si="0"/>
        <v>866.77111900170041</v>
      </c>
      <c r="F15" t="s">
        <v>9</v>
      </c>
    </row>
    <row r="16" spans="1:9" x14ac:dyDescent="0.35">
      <c r="B16" s="6">
        <f>B15*1.1</f>
        <v>78637.271228108206</v>
      </c>
      <c r="C16" s="7">
        <v>44757</v>
      </c>
      <c r="D16" s="10">
        <v>4767.2411545093528</v>
      </c>
      <c r="E16" s="10">
        <f t="shared" si="0"/>
        <v>953.4482309018706</v>
      </c>
      <c r="F16" t="s">
        <v>10</v>
      </c>
    </row>
    <row r="17" spans="2:6" x14ac:dyDescent="0.35">
      <c r="B17" s="6">
        <f>B16*1.02</f>
        <v>80210.016652670369</v>
      </c>
      <c r="C17" s="7">
        <v>44759</v>
      </c>
      <c r="D17" s="10">
        <v>5243.9652699602884</v>
      </c>
      <c r="E17" s="10">
        <f t="shared" si="0"/>
        <v>1048.7930539920578</v>
      </c>
      <c r="F17" t="s">
        <v>11</v>
      </c>
    </row>
    <row r="18" spans="2:6" x14ac:dyDescent="0.35">
      <c r="B18" s="6">
        <f>B17*0.8</f>
        <v>64168.013322136299</v>
      </c>
      <c r="C18" s="7">
        <v>44754</v>
      </c>
      <c r="D18" s="10">
        <v>5768.3617969563174</v>
      </c>
      <c r="E18" s="10">
        <f t="shared" si="0"/>
        <v>1153.6723593912636</v>
      </c>
      <c r="F18" t="s">
        <v>12</v>
      </c>
    </row>
    <row r="19" spans="2:6" x14ac:dyDescent="0.35">
      <c r="B19" s="6">
        <f>B18*0.9</f>
        <v>57751.211989922667</v>
      </c>
      <c r="C19" s="7">
        <v>44758</v>
      </c>
      <c r="D19" s="10">
        <v>5191.525617260686</v>
      </c>
      <c r="E19" s="10">
        <f t="shared" si="0"/>
        <v>1038.3051234521372</v>
      </c>
      <c r="F19" t="s">
        <v>13</v>
      </c>
    </row>
    <row r="20" spans="2:6" x14ac:dyDescent="0.35">
      <c r="B20" s="6">
        <f>B19*1.1</f>
        <v>63526.333188914941</v>
      </c>
      <c r="C20" s="7">
        <v>44761</v>
      </c>
      <c r="D20" s="10">
        <v>6748.9833024388909</v>
      </c>
      <c r="E20" s="10">
        <f t="shared" si="0"/>
        <v>1349.7966604877784</v>
      </c>
      <c r="F20" t="s">
        <v>14</v>
      </c>
    </row>
    <row r="21" spans="2:6" x14ac:dyDescent="0.35">
      <c r="B21" s="6">
        <f>B20*1.02</f>
        <v>64796.85985269324</v>
      </c>
      <c r="C21" s="7">
        <v>44763</v>
      </c>
      <c r="D21" s="10">
        <v>8773.6782931705584</v>
      </c>
      <c r="E21" s="10">
        <f t="shared" si="0"/>
        <v>1754.7356586341118</v>
      </c>
      <c r="F21" t="s">
        <v>15</v>
      </c>
    </row>
    <row r="22" spans="2:6" x14ac:dyDescent="0.35">
      <c r="B22" s="6">
        <f>B21*0.8</f>
        <v>51837.487882154594</v>
      </c>
      <c r="C22" s="7">
        <v>44760</v>
      </c>
      <c r="D22" s="10">
        <v>11405.781781121728</v>
      </c>
      <c r="E22" s="10">
        <f t="shared" si="0"/>
        <v>2281.1563562243459</v>
      </c>
      <c r="F22" t="s">
        <v>16</v>
      </c>
    </row>
    <row r="23" spans="2:6" x14ac:dyDescent="0.35">
      <c r="B23" s="6">
        <f>B22*0.9</f>
        <v>46653.739093939133</v>
      </c>
      <c r="C23" s="7">
        <v>44762</v>
      </c>
      <c r="D23" s="10">
        <v>6650</v>
      </c>
      <c r="E23" s="10">
        <f t="shared" si="0"/>
        <v>1330</v>
      </c>
      <c r="F23" t="s">
        <v>17</v>
      </c>
    </row>
    <row r="24" spans="2:6" x14ac:dyDescent="0.35">
      <c r="B24" s="6">
        <f>B23*1.1</f>
        <v>51319.113003333048</v>
      </c>
      <c r="C24" s="7">
        <v>44757</v>
      </c>
      <c r="D24" s="10">
        <v>7341</v>
      </c>
      <c r="E24" s="10">
        <f t="shared" si="0"/>
        <v>1468.2</v>
      </c>
      <c r="F24" t="s">
        <v>18</v>
      </c>
    </row>
    <row r="25" spans="2:6" x14ac:dyDescent="0.35">
      <c r="C25" s="3"/>
    </row>
    <row r="26" spans="2:6" x14ac:dyDescent="0.35">
      <c r="C26" s="3"/>
    </row>
    <row r="27" spans="2:6" x14ac:dyDescent="0.35">
      <c r="C27" s="3"/>
    </row>
  </sheetData>
  <mergeCells count="2">
    <mergeCell ref="H2:I2"/>
    <mergeCell ref="H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C7B8-F9A1-144F-8C53-E5CA76ABA69D}">
  <dimension ref="A1:J27"/>
  <sheetViews>
    <sheetView workbookViewId="0">
      <selection activeCell="I3" sqref="I3"/>
    </sheetView>
  </sheetViews>
  <sheetFormatPr defaultColWidth="10.58203125" defaultRowHeight="15.5" x14ac:dyDescent="0.35"/>
  <cols>
    <col min="2" max="2" width="15.5" bestFit="1" customWidth="1"/>
    <col min="5" max="5" width="11.58203125" bestFit="1" customWidth="1"/>
    <col min="6" max="6" width="11.08203125" bestFit="1" customWidth="1"/>
    <col min="7" max="7" width="6.83203125" customWidth="1"/>
    <col min="9" max="9" width="12.33203125" bestFit="1" customWidth="1"/>
    <col min="10" max="10" width="11.08203125" bestFit="1" customWidth="1"/>
  </cols>
  <sheetData>
    <row r="1" spans="1:10" x14ac:dyDescent="0.35">
      <c r="A1" t="s">
        <v>0</v>
      </c>
    </row>
    <row r="2" spans="1:10" x14ac:dyDescent="0.35">
      <c r="B2" s="8" t="s">
        <v>1</v>
      </c>
      <c r="C2" s="8" t="s">
        <v>3</v>
      </c>
      <c r="D2" s="8" t="s">
        <v>2</v>
      </c>
      <c r="E2" s="8" t="s">
        <v>5</v>
      </c>
      <c r="F2" s="8" t="s">
        <v>4</v>
      </c>
      <c r="H2" s="8" t="s">
        <v>1</v>
      </c>
      <c r="I2" s="8" t="s">
        <v>5</v>
      </c>
      <c r="J2" s="8" t="s">
        <v>4</v>
      </c>
    </row>
    <row r="3" spans="1:10" x14ac:dyDescent="0.35">
      <c r="B3" t="s">
        <v>19</v>
      </c>
      <c r="C3" s="6">
        <v>124300</v>
      </c>
      <c r="D3" s="7">
        <v>44754</v>
      </c>
      <c r="E3" s="10">
        <v>5436.33</v>
      </c>
      <c r="F3" s="10">
        <f>E3*0.2</f>
        <v>1087.2660000000001</v>
      </c>
      <c r="H3" t="s">
        <v>20</v>
      </c>
      <c r="I3" s="2">
        <f>VLOOKUP(H3,B2:F24,4,FALSE)</f>
        <v>6197.4161999999997</v>
      </c>
      <c r="J3" s="2"/>
    </row>
    <row r="4" spans="1:10" x14ac:dyDescent="0.35">
      <c r="B4" t="s">
        <v>20</v>
      </c>
      <c r="C4" s="6">
        <f>C3*1.2</f>
        <v>149160</v>
      </c>
      <c r="D4" s="7">
        <v>44751</v>
      </c>
      <c r="E4" s="10">
        <v>6197.4161999999997</v>
      </c>
      <c r="F4" s="10">
        <f t="shared" ref="F4:F24" si="0">E4*0.2</f>
        <v>1239.48324</v>
      </c>
    </row>
    <row r="5" spans="1:10" x14ac:dyDescent="0.35">
      <c r="B5" t="s">
        <v>21</v>
      </c>
      <c r="C5" s="6">
        <f>C4*1.02</f>
        <v>152143.20000000001</v>
      </c>
      <c r="D5" s="7">
        <v>44753</v>
      </c>
      <c r="E5" s="10">
        <v>7065.0544679999994</v>
      </c>
      <c r="F5" s="10">
        <f t="shared" si="0"/>
        <v>1413.0108935999999</v>
      </c>
    </row>
    <row r="6" spans="1:10" x14ac:dyDescent="0.35">
      <c r="B6" t="s">
        <v>22</v>
      </c>
      <c r="C6" s="6">
        <f>C5*0.8</f>
        <v>121714.56000000001</v>
      </c>
      <c r="D6" s="7">
        <v>44748</v>
      </c>
      <c r="E6" s="10">
        <v>8054.1620935199981</v>
      </c>
      <c r="F6" s="10">
        <f t="shared" si="0"/>
        <v>1610.8324187039998</v>
      </c>
    </row>
    <row r="7" spans="1:10" x14ac:dyDescent="0.35">
      <c r="B7" t="s">
        <v>23</v>
      </c>
      <c r="C7" s="6">
        <f>C6*0.9</f>
        <v>109543.10400000001</v>
      </c>
      <c r="D7" s="7">
        <v>44752</v>
      </c>
      <c r="E7" s="10">
        <v>9181.7447866127968</v>
      </c>
      <c r="F7" s="10">
        <f t="shared" si="0"/>
        <v>1836.3489573225595</v>
      </c>
    </row>
    <row r="8" spans="1:10" x14ac:dyDescent="0.35">
      <c r="B8" t="s">
        <v>24</v>
      </c>
      <c r="C8" s="6">
        <f>C7*1.1</f>
        <v>120497.41440000002</v>
      </c>
      <c r="D8" s="7">
        <v>44755</v>
      </c>
      <c r="E8" s="10">
        <v>10467.189056738587</v>
      </c>
      <c r="F8" s="10">
        <f t="shared" si="0"/>
        <v>2093.4378113477173</v>
      </c>
    </row>
    <row r="9" spans="1:10" x14ac:dyDescent="0.35">
      <c r="B9" t="s">
        <v>25</v>
      </c>
      <c r="C9" s="6">
        <f>C8*1.02</f>
        <v>122907.36268800002</v>
      </c>
      <c r="D9" s="7">
        <v>44757</v>
      </c>
      <c r="E9" s="10">
        <v>2446.3485000000001</v>
      </c>
      <c r="F9" s="10">
        <f t="shared" si="0"/>
        <v>489.26970000000006</v>
      </c>
    </row>
    <row r="10" spans="1:10" x14ac:dyDescent="0.35">
      <c r="B10" t="s">
        <v>26</v>
      </c>
      <c r="C10" s="6">
        <f>C9*0.8</f>
        <v>98325.890150400024</v>
      </c>
      <c r="D10" s="7">
        <v>44754</v>
      </c>
      <c r="E10" s="10">
        <v>2690.9833500000004</v>
      </c>
      <c r="F10" s="10">
        <f t="shared" si="0"/>
        <v>538.19667000000015</v>
      </c>
    </row>
    <row r="11" spans="1:10" x14ac:dyDescent="0.35">
      <c r="B11" t="s">
        <v>27</v>
      </c>
      <c r="C11" s="6">
        <f>C10*0.9</f>
        <v>88493.30113536003</v>
      </c>
      <c r="D11" s="7">
        <v>44756</v>
      </c>
      <c r="E11" s="10">
        <v>2960.0816850000001</v>
      </c>
      <c r="F11" s="10">
        <f t="shared" si="0"/>
        <v>592.01633700000002</v>
      </c>
    </row>
    <row r="12" spans="1:10" x14ac:dyDescent="0.35">
      <c r="B12" t="s">
        <v>6</v>
      </c>
      <c r="C12" s="6">
        <f>C11*1.1</f>
        <v>97342.631248896039</v>
      </c>
      <c r="D12" s="7">
        <v>44751</v>
      </c>
      <c r="E12" s="10">
        <v>3256.0898535000001</v>
      </c>
      <c r="F12" s="10">
        <f t="shared" si="0"/>
        <v>651.21797070000002</v>
      </c>
    </row>
    <row r="13" spans="1:10" x14ac:dyDescent="0.35">
      <c r="B13" t="s">
        <v>7</v>
      </c>
      <c r="C13" s="6">
        <f>C12*1.02</f>
        <v>99289.483873873964</v>
      </c>
      <c r="D13" s="7">
        <v>44755</v>
      </c>
      <c r="E13" s="10">
        <v>3581.6988388500008</v>
      </c>
      <c r="F13" s="10">
        <f t="shared" si="0"/>
        <v>716.33976777000021</v>
      </c>
    </row>
    <row r="14" spans="1:10" x14ac:dyDescent="0.35">
      <c r="B14" t="s">
        <v>8</v>
      </c>
      <c r="C14" s="6">
        <f>C13*0.8</f>
        <v>79431.587099099183</v>
      </c>
      <c r="D14" s="7">
        <v>44758</v>
      </c>
      <c r="E14" s="10">
        <v>3939.8687227350015</v>
      </c>
      <c r="F14" s="10">
        <f t="shared" si="0"/>
        <v>787.97374454700036</v>
      </c>
    </row>
    <row r="15" spans="1:10" x14ac:dyDescent="0.35">
      <c r="B15" t="s">
        <v>9</v>
      </c>
      <c r="C15" s="6">
        <f>C14*0.9</f>
        <v>71488.42838918927</v>
      </c>
      <c r="D15" s="7">
        <v>44760</v>
      </c>
      <c r="E15" s="10">
        <v>4333.855595008502</v>
      </c>
      <c r="F15" s="10">
        <f t="shared" si="0"/>
        <v>866.77111900170041</v>
      </c>
    </row>
    <row r="16" spans="1:10" x14ac:dyDescent="0.35">
      <c r="B16" t="s">
        <v>10</v>
      </c>
      <c r="C16" s="6">
        <f>C15*1.1</f>
        <v>78637.271228108206</v>
      </c>
      <c r="D16" s="7">
        <v>44757</v>
      </c>
      <c r="E16" s="10">
        <v>4767.2411545093528</v>
      </c>
      <c r="F16" s="10">
        <f t="shared" si="0"/>
        <v>953.4482309018706</v>
      </c>
    </row>
    <row r="17" spans="2:6" x14ac:dyDescent="0.35">
      <c r="B17" t="s">
        <v>11</v>
      </c>
      <c r="C17" s="6">
        <f>C16*1.02</f>
        <v>80210.016652670369</v>
      </c>
      <c r="D17" s="7">
        <v>44759</v>
      </c>
      <c r="E17" s="10">
        <v>5243.9652699602884</v>
      </c>
      <c r="F17" s="10">
        <f t="shared" si="0"/>
        <v>1048.7930539920578</v>
      </c>
    </row>
    <row r="18" spans="2:6" x14ac:dyDescent="0.35">
      <c r="B18" t="s">
        <v>12</v>
      </c>
      <c r="C18" s="6">
        <f>C17*0.8</f>
        <v>64168.013322136299</v>
      </c>
      <c r="D18" s="7">
        <v>44754</v>
      </c>
      <c r="E18" s="10">
        <v>5768.3617969563174</v>
      </c>
      <c r="F18" s="10">
        <f t="shared" si="0"/>
        <v>1153.6723593912636</v>
      </c>
    </row>
    <row r="19" spans="2:6" x14ac:dyDescent="0.35">
      <c r="B19" t="s">
        <v>13</v>
      </c>
      <c r="C19" s="6">
        <f>C18*0.9</f>
        <v>57751.211989922667</v>
      </c>
      <c r="D19" s="7">
        <v>44758</v>
      </c>
      <c r="E19" s="10">
        <v>5191.525617260686</v>
      </c>
      <c r="F19" s="10">
        <f t="shared" si="0"/>
        <v>1038.3051234521372</v>
      </c>
    </row>
    <row r="20" spans="2:6" x14ac:dyDescent="0.35">
      <c r="B20" t="s">
        <v>14</v>
      </c>
      <c r="C20" s="6">
        <f>C19*1.1</f>
        <v>63526.333188914941</v>
      </c>
      <c r="D20" s="7">
        <v>44761</v>
      </c>
      <c r="E20" s="10">
        <v>6748.9833024388909</v>
      </c>
      <c r="F20" s="10">
        <f t="shared" si="0"/>
        <v>1349.7966604877784</v>
      </c>
    </row>
    <row r="21" spans="2:6" x14ac:dyDescent="0.35">
      <c r="B21" t="s">
        <v>15</v>
      </c>
      <c r="C21" s="6">
        <f>C20*1.02</f>
        <v>64796.85985269324</v>
      </c>
      <c r="D21" s="7">
        <v>44763</v>
      </c>
      <c r="E21" s="10">
        <v>8773.6782931705584</v>
      </c>
      <c r="F21" s="10">
        <f t="shared" si="0"/>
        <v>1754.7356586341118</v>
      </c>
    </row>
    <row r="22" spans="2:6" x14ac:dyDescent="0.35">
      <c r="B22" t="s">
        <v>16</v>
      </c>
      <c r="C22" s="6">
        <f>C21*0.8</f>
        <v>51837.487882154594</v>
      </c>
      <c r="D22" s="7">
        <v>44760</v>
      </c>
      <c r="E22" s="10">
        <v>11405.781781121728</v>
      </c>
      <c r="F22" s="10">
        <f t="shared" si="0"/>
        <v>2281.1563562243459</v>
      </c>
    </row>
    <row r="23" spans="2:6" x14ac:dyDescent="0.35">
      <c r="B23" t="s">
        <v>17</v>
      </c>
      <c r="C23" s="6">
        <f>C22*0.9</f>
        <v>46653.739093939133</v>
      </c>
      <c r="D23" s="7">
        <v>44762</v>
      </c>
      <c r="E23" s="10">
        <v>6650</v>
      </c>
      <c r="F23" s="10">
        <f t="shared" si="0"/>
        <v>1330</v>
      </c>
    </row>
    <row r="24" spans="2:6" x14ac:dyDescent="0.35">
      <c r="B24" t="s">
        <v>18</v>
      </c>
      <c r="C24" s="6">
        <f>C23*1.1</f>
        <v>51319.113003333048</v>
      </c>
      <c r="D24" s="7">
        <v>44757</v>
      </c>
      <c r="E24" s="10">
        <v>7341</v>
      </c>
      <c r="F24" s="10">
        <f t="shared" si="0"/>
        <v>1468.2</v>
      </c>
    </row>
    <row r="25" spans="2:6" x14ac:dyDescent="0.35">
      <c r="D25" s="3"/>
    </row>
    <row r="26" spans="2:6" x14ac:dyDescent="0.35">
      <c r="D26" s="3"/>
    </row>
    <row r="27" spans="2:6" x14ac:dyDescent="0.35">
      <c r="D2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F236-4219-9D4E-8368-65AA274AFC5E}">
  <dimension ref="A1:I24"/>
  <sheetViews>
    <sheetView workbookViewId="0">
      <selection activeCell="H4" sqref="H4"/>
    </sheetView>
  </sheetViews>
  <sheetFormatPr defaultColWidth="10.58203125" defaultRowHeight="15.5" x14ac:dyDescent="0.35"/>
  <cols>
    <col min="2" max="2" width="17.08203125" customWidth="1"/>
    <col min="5" max="5" width="11.58203125" bestFit="1" customWidth="1"/>
    <col min="6" max="6" width="11.08203125" bestFit="1" customWidth="1"/>
    <col min="7" max="7" width="6.83203125" customWidth="1"/>
    <col min="9" max="9" width="16.5" bestFit="1" customWidth="1"/>
  </cols>
  <sheetData>
    <row r="1" spans="1:9" x14ac:dyDescent="0.35">
      <c r="A1" t="s">
        <v>0</v>
      </c>
    </row>
    <row r="2" spans="1:9" x14ac:dyDescent="0.35">
      <c r="B2" s="8" t="s">
        <v>40</v>
      </c>
      <c r="C2" s="8" t="s">
        <v>3</v>
      </c>
      <c r="D2" s="8" t="s">
        <v>2</v>
      </c>
      <c r="E2" s="8" t="s">
        <v>5</v>
      </c>
      <c r="F2" s="8" t="s">
        <v>4</v>
      </c>
      <c r="H2" s="8" t="s">
        <v>39</v>
      </c>
      <c r="I2" s="8" t="s">
        <v>5</v>
      </c>
    </row>
    <row r="3" spans="1:9" x14ac:dyDescent="0.35">
      <c r="B3" s="11" t="s">
        <v>31</v>
      </c>
      <c r="C3" s="6">
        <v>124300</v>
      </c>
      <c r="D3" s="7">
        <v>44754</v>
      </c>
      <c r="E3" s="10">
        <v>5436.33</v>
      </c>
      <c r="F3" s="10">
        <f>E3*0.2</f>
        <v>1087.2660000000001</v>
      </c>
      <c r="H3" s="4" t="s">
        <v>44</v>
      </c>
      <c r="I3" s="12">
        <f>VLOOKUP(H3,B2:F14,5,TRUE)</f>
        <v>1087.2660000000001</v>
      </c>
    </row>
    <row r="4" spans="1:9" x14ac:dyDescent="0.35">
      <c r="B4" s="11" t="s">
        <v>30</v>
      </c>
      <c r="C4" s="6">
        <f>C3*1.2</f>
        <v>149160</v>
      </c>
      <c r="D4" s="7">
        <v>44751</v>
      </c>
      <c r="E4" s="10">
        <v>6197.4161999999997</v>
      </c>
      <c r="F4" s="10">
        <f t="shared" ref="F4:F14" si="0">E4*0.2</f>
        <v>1239.48324</v>
      </c>
    </row>
    <row r="5" spans="1:9" x14ac:dyDescent="0.35">
      <c r="B5" s="11" t="s">
        <v>32</v>
      </c>
      <c r="C5" s="6">
        <f>C4*1.02</f>
        <v>152143.20000000001</v>
      </c>
      <c r="D5" s="7">
        <v>44753</v>
      </c>
      <c r="E5" s="10">
        <v>7065.0544679999994</v>
      </c>
      <c r="F5" s="10">
        <f t="shared" si="0"/>
        <v>1413.0108935999999</v>
      </c>
    </row>
    <row r="6" spans="1:9" x14ac:dyDescent="0.35">
      <c r="B6" s="11" t="s">
        <v>33</v>
      </c>
      <c r="C6" s="6">
        <f>C5*0.8</f>
        <v>121714.56000000001</v>
      </c>
      <c r="D6" s="7">
        <v>44748</v>
      </c>
      <c r="E6" s="10">
        <v>8054.1620935199981</v>
      </c>
      <c r="F6" s="10">
        <f t="shared" si="0"/>
        <v>1610.8324187039998</v>
      </c>
    </row>
    <row r="7" spans="1:9" x14ac:dyDescent="0.35">
      <c r="B7" s="11" t="s">
        <v>34</v>
      </c>
      <c r="C7" s="6">
        <f>C6*0.9</f>
        <v>109543.10400000001</v>
      </c>
      <c r="D7" s="7">
        <v>44752</v>
      </c>
      <c r="E7" s="10">
        <v>9181.7447866127968</v>
      </c>
      <c r="F7" s="10">
        <f t="shared" si="0"/>
        <v>1836.3489573225595</v>
      </c>
    </row>
    <row r="8" spans="1:9" x14ac:dyDescent="0.35">
      <c r="B8" s="11" t="s">
        <v>35</v>
      </c>
      <c r="C8" s="6">
        <f>C7*1.1</f>
        <v>120497.41440000002</v>
      </c>
      <c r="D8" s="7">
        <v>44755</v>
      </c>
      <c r="E8" s="10">
        <v>10467.189056738587</v>
      </c>
      <c r="F8" s="10">
        <f t="shared" si="0"/>
        <v>2093.4378113477173</v>
      </c>
    </row>
    <row r="9" spans="1:9" x14ac:dyDescent="0.35">
      <c r="B9" s="11" t="s">
        <v>36</v>
      </c>
      <c r="C9" s="6">
        <f>C8*1.02</f>
        <v>122907.36268800002</v>
      </c>
      <c r="D9" s="7">
        <v>44757</v>
      </c>
      <c r="E9" s="10">
        <v>2446.3485000000001</v>
      </c>
      <c r="F9" s="10">
        <f t="shared" si="0"/>
        <v>489.26970000000006</v>
      </c>
    </row>
    <row r="10" spans="1:9" x14ac:dyDescent="0.35">
      <c r="B10" s="11" t="s">
        <v>37</v>
      </c>
      <c r="C10" s="6">
        <f>C9*0.8</f>
        <v>98325.890150400024</v>
      </c>
      <c r="D10" s="7">
        <v>44754</v>
      </c>
      <c r="E10" s="10">
        <v>2690.9833500000004</v>
      </c>
      <c r="F10" s="10">
        <f t="shared" si="0"/>
        <v>538.19667000000015</v>
      </c>
    </row>
    <row r="11" spans="1:9" x14ac:dyDescent="0.35">
      <c r="B11" s="11" t="s">
        <v>38</v>
      </c>
      <c r="C11" s="6">
        <f>C10*0.9</f>
        <v>88493.30113536003</v>
      </c>
      <c r="D11" s="7">
        <v>44756</v>
      </c>
      <c r="E11" s="10">
        <v>2960.0816850000001</v>
      </c>
      <c r="F11" s="10">
        <f t="shared" si="0"/>
        <v>592.01633700000002</v>
      </c>
    </row>
    <row r="12" spans="1:9" x14ac:dyDescent="0.35">
      <c r="B12" s="11" t="s">
        <v>41</v>
      </c>
      <c r="C12" s="6">
        <f>C11*1.1</f>
        <v>97342.631248896039</v>
      </c>
      <c r="D12" s="7">
        <v>44751</v>
      </c>
      <c r="E12" s="10">
        <v>3256.0898535000001</v>
      </c>
      <c r="F12" s="10">
        <f t="shared" si="0"/>
        <v>651.21797070000002</v>
      </c>
    </row>
    <row r="13" spans="1:9" x14ac:dyDescent="0.35">
      <c r="B13" s="11" t="s">
        <v>42</v>
      </c>
      <c r="C13" s="6">
        <f>C12*1.02</f>
        <v>99289.483873873964</v>
      </c>
      <c r="D13" s="7">
        <v>44755</v>
      </c>
      <c r="E13" s="10">
        <v>3581.6988388500008</v>
      </c>
      <c r="F13" s="10">
        <f t="shared" si="0"/>
        <v>716.33976777000021</v>
      </c>
    </row>
    <row r="14" spans="1:9" x14ac:dyDescent="0.35">
      <c r="B14" s="11" t="s">
        <v>43</v>
      </c>
      <c r="C14" s="6">
        <f>C13*0.8</f>
        <v>79431.587099099183</v>
      </c>
      <c r="D14" s="7">
        <v>44758</v>
      </c>
      <c r="E14" s="10">
        <v>3939.8687227350015</v>
      </c>
      <c r="F14" s="10">
        <f t="shared" si="0"/>
        <v>787.97374454700036</v>
      </c>
    </row>
    <row r="15" spans="1:9" x14ac:dyDescent="0.35">
      <c r="B15" s="11"/>
      <c r="C15" s="10"/>
      <c r="D15" s="10"/>
      <c r="E15" s="10"/>
      <c r="F15" s="10"/>
    </row>
    <row r="16" spans="1:9" x14ac:dyDescent="0.35">
      <c r="B16" s="11"/>
      <c r="C16" s="10"/>
      <c r="D16" s="10"/>
      <c r="E16" s="10"/>
      <c r="F16" s="10"/>
    </row>
    <row r="17" spans="2:6" x14ac:dyDescent="0.35">
      <c r="B17" s="11"/>
      <c r="C17" s="10"/>
      <c r="D17" s="10"/>
      <c r="E17" s="10"/>
      <c r="F17" s="10"/>
    </row>
    <row r="18" spans="2:6" x14ac:dyDescent="0.35">
      <c r="B18" s="11"/>
      <c r="C18" s="10"/>
      <c r="D18" s="10"/>
      <c r="E18" s="10"/>
      <c r="F18" s="10"/>
    </row>
    <row r="19" spans="2:6" x14ac:dyDescent="0.35">
      <c r="B19" s="11"/>
      <c r="C19" s="10"/>
      <c r="D19" s="10"/>
      <c r="E19" s="10"/>
      <c r="F19" s="10"/>
    </row>
    <row r="20" spans="2:6" x14ac:dyDescent="0.35">
      <c r="B20" s="11"/>
      <c r="C20" s="10"/>
      <c r="D20" s="10"/>
      <c r="E20" s="10"/>
      <c r="F20" s="10"/>
    </row>
    <row r="21" spans="2:6" x14ac:dyDescent="0.35">
      <c r="B21" s="11"/>
      <c r="C21" s="10"/>
      <c r="D21" s="10"/>
      <c r="E21" s="10"/>
      <c r="F21" s="10"/>
    </row>
    <row r="22" spans="2:6" x14ac:dyDescent="0.35">
      <c r="B22" s="11"/>
      <c r="C22" s="10"/>
      <c r="D22" s="10"/>
      <c r="E22" s="10"/>
      <c r="F22" s="10"/>
    </row>
    <row r="23" spans="2:6" x14ac:dyDescent="0.35">
      <c r="B23" s="11"/>
      <c r="C23" s="10"/>
      <c r="D23" s="10"/>
      <c r="E23" s="10"/>
      <c r="F23" s="10"/>
    </row>
    <row r="24" spans="2:6" x14ac:dyDescent="0.35">
      <c r="B24" s="11"/>
      <c r="C24" s="10"/>
      <c r="D24" s="10"/>
      <c r="E24" s="10"/>
      <c r="F2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Vlookup</vt:lpstr>
      <vt:lpstr>Hlookup</vt:lpstr>
      <vt:lpstr>Xlookup</vt:lpstr>
      <vt:lpstr>Xlookup 2</vt:lpstr>
      <vt:lpstr>Xlookup 3</vt:lpstr>
      <vt:lpstr>Xlookup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2022-08-01T09:40:24Z</dcterms:created>
  <dcterms:modified xsi:type="dcterms:W3CDTF">2023-07-12T15:57:54Z</dcterms:modified>
</cp:coreProperties>
</file>