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ucie Ford\PFAS\MULTIPLE CELL TYPES\FIGURES AND MANUSCRIPT\MANUSCRIPT\FINAL FIGURES as of 07132023\Supplemental\TABLES\"/>
    </mc:Choice>
  </mc:AlternateContent>
  <xr:revisionPtr revIDLastSave="0" documentId="13_ncr:1_{4947DC72-0172-492F-90B0-BA93C7BCA9BF}" xr6:coauthVersionLast="47" xr6:coauthVersionMax="47" xr10:uidLastSave="{00000000-0000-0000-0000-000000000000}"/>
  <bookViews>
    <workbookView xWindow="57480" yWindow="-120" windowWidth="29040" windowHeight="15840" xr2:uid="{18DCDAE2-6396-4D5A-BAEE-4D13F97FF871}"/>
  </bookViews>
  <sheets>
    <sheet name="MOE Derivation" sheetId="1" r:id="rId1"/>
  </sheets>
  <definedNames>
    <definedName name="_xlnm._FilterDatabase" localSheetId="0" hidden="1">'MOE Derivation'!$A$2:$L$57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2" i="1"/>
  <c r="M32" i="1" s="1"/>
  <c r="J15" i="1"/>
  <c r="J4" i="1"/>
  <c r="M4" i="1" s="1"/>
  <c r="K37" i="1"/>
  <c r="K12" i="1"/>
  <c r="L12" i="1"/>
  <c r="L15" i="1"/>
  <c r="K20" i="1"/>
  <c r="L20" i="1"/>
  <c r="K21" i="1"/>
  <c r="L21" i="1"/>
  <c r="L26" i="1"/>
  <c r="K27" i="1"/>
  <c r="L27" i="1"/>
  <c r="L28" i="1"/>
  <c r="L29" i="1"/>
  <c r="K30" i="1"/>
  <c r="L30" i="1"/>
  <c r="K31" i="1"/>
  <c r="L31" i="1"/>
  <c r="L34" i="1"/>
  <c r="L35" i="1"/>
  <c r="L36" i="1"/>
  <c r="M36" i="1" s="1"/>
  <c r="L37" i="1"/>
  <c r="K39" i="1"/>
  <c r="L39" i="1"/>
  <c r="K46" i="1"/>
  <c r="L46" i="1"/>
  <c r="L47" i="1"/>
  <c r="L48" i="1"/>
  <c r="L51" i="1"/>
  <c r="K53" i="1"/>
  <c r="L53" i="1"/>
  <c r="K57" i="1"/>
  <c r="L57" i="1"/>
  <c r="J16" i="1"/>
  <c r="M16" i="1" s="1"/>
  <c r="J17" i="1"/>
  <c r="M17" i="1" s="1"/>
  <c r="J18" i="1"/>
  <c r="M18" i="1" s="1"/>
  <c r="J20" i="1"/>
  <c r="J21" i="1"/>
  <c r="J22" i="1"/>
  <c r="M22" i="1" s="1"/>
  <c r="J23" i="1"/>
  <c r="M23" i="1" s="1"/>
  <c r="J24" i="1"/>
  <c r="M24" i="1" s="1"/>
  <c r="J25" i="1"/>
  <c r="M25" i="1" s="1"/>
  <c r="J26" i="1"/>
  <c r="J27" i="1"/>
  <c r="J28" i="1"/>
  <c r="J29" i="1"/>
  <c r="J30" i="1"/>
  <c r="J31" i="1"/>
  <c r="J33" i="1"/>
  <c r="M33" i="1" s="1"/>
  <c r="J34" i="1"/>
  <c r="J35" i="1"/>
  <c r="J37" i="1"/>
  <c r="J38" i="1"/>
  <c r="M38" i="1" s="1"/>
  <c r="J39" i="1"/>
  <c r="J40" i="1"/>
  <c r="M40" i="1" s="1"/>
  <c r="J43" i="1"/>
  <c r="M43" i="1" s="1"/>
  <c r="J44" i="1"/>
  <c r="M44" i="1" s="1"/>
  <c r="J45" i="1"/>
  <c r="M45" i="1" s="1"/>
  <c r="J46" i="1"/>
  <c r="J47" i="1"/>
  <c r="J48" i="1"/>
  <c r="J49" i="1"/>
  <c r="M49" i="1" s="1"/>
  <c r="J50" i="1"/>
  <c r="M50" i="1" s="1"/>
  <c r="J51" i="1"/>
  <c r="J52" i="1"/>
  <c r="M52" i="1" s="1"/>
  <c r="J53" i="1"/>
  <c r="J54" i="1"/>
  <c r="M54" i="1" s="1"/>
  <c r="J56" i="1"/>
  <c r="M56" i="1" s="1"/>
  <c r="J57" i="1"/>
  <c r="M57" i="1" s="1"/>
  <c r="M5" i="1"/>
  <c r="J6" i="1"/>
  <c r="M6" i="1" s="1"/>
  <c r="J7" i="1"/>
  <c r="M7" i="1" s="1"/>
  <c r="J8" i="1"/>
  <c r="M8" i="1" s="1"/>
  <c r="J9" i="1"/>
  <c r="M9" i="1" s="1"/>
  <c r="J11" i="1"/>
  <c r="M11" i="1" s="1"/>
  <c r="J12" i="1"/>
  <c r="M12" i="1" s="1"/>
  <c r="J13" i="1"/>
  <c r="M13" i="1" s="1"/>
  <c r="J14" i="1"/>
  <c r="M14" i="1" s="1"/>
  <c r="M30" i="1" l="1"/>
  <c r="M34" i="1"/>
  <c r="M35" i="1"/>
  <c r="M31" i="1"/>
  <c r="M51" i="1"/>
  <c r="M37" i="1"/>
  <c r="M21" i="1"/>
  <c r="M53" i="1"/>
  <c r="M28" i="1"/>
  <c r="M39" i="1"/>
  <c r="M27" i="1"/>
  <c r="M15" i="1"/>
  <c r="M26" i="1"/>
  <c r="M48" i="1"/>
  <c r="M20" i="1"/>
  <c r="M47" i="1"/>
  <c r="M46" i="1"/>
  <c r="M29" i="1"/>
</calcChain>
</file>

<file path=xl/sharedStrings.xml><?xml version="1.0" encoding="utf-8"?>
<sst xmlns="http://schemas.openxmlformats.org/spreadsheetml/2006/main" count="233" uniqueCount="146">
  <si>
    <t>3-(Perfluoro-2-butyl)propane-1,2-diol</t>
  </si>
  <si>
    <t>Perfluoro-3,6-dioxaoctane-1,8-dioic_acid</t>
  </si>
  <si>
    <t>Nonafluoropentanamide</t>
  </si>
  <si>
    <t>3-(Perfluoroisopropyl)-2-propenoic_acid</t>
  </si>
  <si>
    <t>Octafluoroadipamide</t>
  </si>
  <si>
    <t>Dodecafluoroheptanol</t>
  </si>
  <si>
    <t>Perfluoro(4-methoxybutanoic)_acid</t>
  </si>
  <si>
    <t>Perfluorobutanesulfonic_acid</t>
  </si>
  <si>
    <t>Perfluoro-3,6-dioxaheptanoic_acid</t>
  </si>
  <si>
    <t>Heptafluorobutanol</t>
  </si>
  <si>
    <t>Hexafluoroamylene_glycol</t>
  </si>
  <si>
    <t>Heptafluorobutyramide</t>
  </si>
  <si>
    <t>Perfluoropentanamide</t>
  </si>
  <si>
    <t>Ammonium_perfluorooctanoate</t>
  </si>
  <si>
    <t>Perfluorononanoic_acid</t>
  </si>
  <si>
    <t>2-Aminohexafluoropropan-2-ol</t>
  </si>
  <si>
    <t>4_2_Fluorotelomer_alcohol</t>
  </si>
  <si>
    <t>Perfluoro-3,6,9-trioxatridecanoic_acid</t>
  </si>
  <si>
    <t>1H,1H,5H-Perfluoropentanol</t>
  </si>
  <si>
    <t>8_2_Fluorotelomer_alcohol</t>
  </si>
  <si>
    <t>Perfluorohexanoic_acid</t>
  </si>
  <si>
    <t>6_2_Fluorotelomer_alcohol</t>
  </si>
  <si>
    <t>Perfluorobutanoic_acid</t>
  </si>
  <si>
    <t>Perfluorooctanoic_acid</t>
  </si>
  <si>
    <t>Potassium_perfluorobutanesulfonate</t>
  </si>
  <si>
    <t>Perfluorohexanesulfonamide</t>
  </si>
  <si>
    <t>6_2_Fluorotelomer_sulfonic_acid</t>
  </si>
  <si>
    <t>8_2_Fluorotelomer_sulfonic_acid</t>
  </si>
  <si>
    <t>Perfluoroundecanoic_acid</t>
  </si>
  <si>
    <t>Perfluoro-4-isopropoxybutanoic_acid</t>
  </si>
  <si>
    <t>Perfluorooctanesulfonic_acid</t>
  </si>
  <si>
    <t>2,2,2-Trifluoroethyl_perfluorobutanesulfonate</t>
  </si>
  <si>
    <t>3_3_Fluorotelomer_carboxylic_acid</t>
  </si>
  <si>
    <t>3-Perfluoroheptylpropanoic_acid</t>
  </si>
  <si>
    <t>N-Methyl-N-(2-hydroxyethyl)perfluorooctanesulfonamide</t>
  </si>
  <si>
    <t>Perfluoroheptanoic_acid</t>
  </si>
  <si>
    <t>Perfluoropropanoic_acid</t>
  </si>
  <si>
    <t>Perfluoropentanoic_acid</t>
  </si>
  <si>
    <t>6_1_Fluorotelomer_alcohol</t>
  </si>
  <si>
    <t>Perfluorooctanamidine</t>
  </si>
  <si>
    <t>Perfluoro-3-methoxypropanoic_acid</t>
  </si>
  <si>
    <t>Perfluorooctanamide</t>
  </si>
  <si>
    <t>Perfluorohexanesulfonic_acid</t>
  </si>
  <si>
    <t>((Perfluorooctyl)ethyl)phosphonic_acid</t>
  </si>
  <si>
    <t>Octafluoroadipic_acid</t>
  </si>
  <si>
    <t>Perfluorodecanoic_acid</t>
  </si>
  <si>
    <t>chemical.num</t>
  </si>
  <si>
    <t>chemical.name</t>
  </si>
  <si>
    <t>4:2 Fluorotelomer sulfonic acid</t>
  </si>
  <si>
    <t>2H,2H,3H,3H-Perfluorooctanoic acid</t>
  </si>
  <si>
    <t>9-Chloro-perfluorononanoic acid</t>
  </si>
  <si>
    <t>95%-tile Blood</t>
    <phoneticPr fontId="1" type="noConversion"/>
  </si>
  <si>
    <t>95%-tile Expo.HTTK</t>
    <phoneticPr fontId="1" type="noConversion"/>
  </si>
  <si>
    <t>95%-tile Expo.PPB</t>
    <phoneticPr fontId="1" type="noConversion"/>
  </si>
  <si>
    <t>MOE.PPB</t>
    <phoneticPr fontId="1" type="noConversion"/>
  </si>
  <si>
    <t>MOE.HTTK</t>
    <phoneticPr fontId="1" type="noConversion"/>
  </si>
  <si>
    <t>MOE.Blood</t>
    <phoneticPr fontId="1" type="noConversion"/>
  </si>
  <si>
    <t>Abb.name</t>
    <phoneticPr fontId="1" type="noConversion"/>
  </si>
  <si>
    <t>PFHp2OH</t>
  </si>
  <si>
    <t>PFHx2Et2OA</t>
  </si>
  <si>
    <t>PFNAM</t>
  </si>
  <si>
    <t>PFIpOA</t>
  </si>
  <si>
    <t>PFO2AM</t>
  </si>
  <si>
    <t>7H 6:1 FTOH</t>
  </si>
  <si>
    <t>PFMBA</t>
  </si>
  <si>
    <t>PFBS</t>
  </si>
  <si>
    <t xml:space="preserve">NFDHA </t>
  </si>
  <si>
    <t>HpFBOH</t>
  </si>
  <si>
    <t>CFHx2OH</t>
  </si>
  <si>
    <t>PFHpAM</t>
  </si>
  <si>
    <t>PFPAM</t>
  </si>
  <si>
    <t>NH4PFOA</t>
  </si>
  <si>
    <t>PFNA</t>
  </si>
  <si>
    <t>AmFPrOH</t>
  </si>
  <si>
    <t>4:2 FTOH</t>
  </si>
  <si>
    <t>PFPE-6</t>
  </si>
  <si>
    <t>PFPOH</t>
  </si>
  <si>
    <t>8:2 FTOH</t>
  </si>
  <si>
    <t>PFHxA</t>
  </si>
  <si>
    <t>6:2 FTOH</t>
  </si>
  <si>
    <t>PFBA</t>
  </si>
  <si>
    <t>PFOA</t>
  </si>
  <si>
    <t xml:space="preserve">PFBS-K </t>
  </si>
  <si>
    <t>PFHxSA</t>
  </si>
  <si>
    <t>6:2 FTS</t>
  </si>
  <si>
    <t>8:2 FTS</t>
  </si>
  <si>
    <t>PFUnDA</t>
  </si>
  <si>
    <t>PFECA G</t>
  </si>
  <si>
    <t>PFOS</t>
  </si>
  <si>
    <t>ET-PFBS</t>
  </si>
  <si>
    <t xml:space="preserve">3:3 FTCA </t>
  </si>
  <si>
    <t xml:space="preserve">7:3 FTCA </t>
  </si>
  <si>
    <t>MeFOSE</t>
  </si>
  <si>
    <t>PFHpA</t>
  </si>
  <si>
    <t>PFPrA</t>
  </si>
  <si>
    <t>PFPeA</t>
  </si>
  <si>
    <t>6:1 FTOH</t>
  </si>
  <si>
    <t>PFOAMD</t>
  </si>
  <si>
    <t>PFMPA</t>
  </si>
  <si>
    <t>PFOAM</t>
  </si>
  <si>
    <t>PFHxS</t>
  </si>
  <si>
    <t>8:2 FTPA</t>
  </si>
  <si>
    <t>PFHx2OA</t>
  </si>
  <si>
    <t>PFDA</t>
  </si>
  <si>
    <t>4:2 FTS</t>
    <phoneticPr fontId="1" type="noConversion"/>
  </si>
  <si>
    <t>5:3 FTCA</t>
    <phoneticPr fontId="1" type="noConversion"/>
  </si>
  <si>
    <t>Cl-PFNA</t>
    <phoneticPr fontId="1" type="noConversion"/>
  </si>
  <si>
    <t>No active</t>
  </si>
  <si>
    <t>PHHs</t>
  </si>
  <si>
    <t>HepG2</t>
  </si>
  <si>
    <t>HUVEC</t>
  </si>
  <si>
    <t>CARDIO</t>
  </si>
  <si>
    <t>HEPATOCYTES</t>
  </si>
  <si>
    <t>NEURONS</t>
  </si>
  <si>
    <t>Sen.Cell</t>
    <phoneticPr fontId="1" type="noConversion"/>
  </si>
  <si>
    <t>allcellsmeanarea</t>
  </si>
  <si>
    <t>granularity</t>
  </si>
  <si>
    <t>atpproduction</t>
  </si>
  <si>
    <t>totaltubearea</t>
  </si>
  <si>
    <t>negativechronotrope</t>
  </si>
  <si>
    <t>nucleiintensity</t>
  </si>
  <si>
    <t>qtprolongation</t>
  </si>
  <si>
    <t>totalprocess</t>
  </si>
  <si>
    <t>mitochondrialintensity</t>
  </si>
  <si>
    <t>cytoplasmicintegrity</t>
  </si>
  <si>
    <t>mitochondrialintegrity</t>
  </si>
  <si>
    <t>totalcells</t>
  </si>
  <si>
    <t>totalgranulearea</t>
  </si>
  <si>
    <t>Sen.endpoint</t>
    <phoneticPr fontId="1" type="noConversion"/>
  </si>
  <si>
    <t>Min POD</t>
    <phoneticPr fontId="1" type="noConversion"/>
  </si>
  <si>
    <t>1-Pentafluoroethylethanol</t>
  </si>
  <si>
    <t>PFBOH</t>
  </si>
  <si>
    <t>3,3-Bis(trifluoromethyl)-2-propenoic acid</t>
  </si>
  <si>
    <t>TFPrOA</t>
  </si>
  <si>
    <t>2,2,3,3,4,4-Hexafluorobutanoic acid</t>
  </si>
  <si>
    <t>4H-PFBA</t>
  </si>
  <si>
    <t>Methyl perfluoro(3-(1-ethenyloxypropan-2-yloxy)propanoate)</t>
  </si>
  <si>
    <t>MePF2ETOA</t>
  </si>
  <si>
    <t>1-(Perfluorofluorooctyl)propane-2,3-diol</t>
  </si>
  <si>
    <t>PFUd2OH</t>
  </si>
  <si>
    <t>3H,3H-Perfluoro-2,4-hexanedione</t>
  </si>
  <si>
    <t>PFHx2ON</t>
  </si>
  <si>
    <t>Fluorinated triethylene glycol monomethyl ether</t>
  </si>
  <si>
    <t>C7F3ETOH</t>
  </si>
  <si>
    <t>MOE.min</t>
    <phoneticPr fontId="1" type="noConversion"/>
  </si>
  <si>
    <r>
      <t>Table S14: Derivation of chemical-specific margins of exposure (MOE).</t>
    </r>
    <r>
      <rPr>
        <sz val="12"/>
        <color theme="1"/>
        <rFont val="Times New Roman"/>
        <family val="1"/>
      </rPr>
      <t xml:space="preserve"> Chemicals with their respective exposure data (predicted and measured (when available), and minimum PODs across all cell-specific phenotypes. The MOEs were derived by dividing the most sensitive POD by the upper bound exposure limit.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</si>
</sst>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7" fillId="0" borderId="0" xfId="0" applyFont="1">
      <alignment vertical="center"/>
    </xf>
  </cellXfs>
  <cellStyles count="2">
    <cellStyle name="Normal" xfId="0" builtinId="0"/>
    <cellStyle name="一般 2" xfId="1" xr:uid="{07E79089-9F83-4EC4-9BA7-47F856B2F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73FF-60A8-400D-9442-A78049C3504F}">
  <dimension ref="A1:M58"/>
  <sheetViews>
    <sheetView tabSelected="1" zoomScale="70" zoomScaleNormal="70" workbookViewId="0">
      <selection activeCell="A8" sqref="A8"/>
    </sheetView>
  </sheetViews>
  <sheetFormatPr defaultRowHeight="15.9"/>
  <cols>
    <col min="1" max="1" width="20.0703125" bestFit="1" customWidth="1"/>
    <col min="2" max="2" width="53.78515625" bestFit="1" customWidth="1"/>
    <col min="3" max="3" width="19.92578125" customWidth="1"/>
    <col min="4" max="4" width="26.2109375" bestFit="1" customWidth="1"/>
    <col min="5" max="5" width="27.92578125" bestFit="1" customWidth="1"/>
    <col min="6" max="6" width="21.42578125" customWidth="1"/>
    <col min="7" max="7" width="28.5703125" bestFit="1" customWidth="1"/>
    <col min="8" max="8" width="27.640625" bestFit="1" customWidth="1"/>
    <col min="9" max="9" width="27.640625" customWidth="1"/>
    <col min="10" max="10" width="15.28515625" bestFit="1" customWidth="1"/>
    <col min="11" max="12" width="17.28515625" bestFit="1" customWidth="1"/>
  </cols>
  <sheetData>
    <row r="1" spans="1:13">
      <c r="A1" s="12" t="s">
        <v>145</v>
      </c>
    </row>
    <row r="2" spans="1:13">
      <c r="A2" s="2" t="s">
        <v>46</v>
      </c>
      <c r="B2" s="2" t="s">
        <v>47</v>
      </c>
      <c r="C2" s="2" t="s">
        <v>57</v>
      </c>
      <c r="D2" s="4" t="s">
        <v>53</v>
      </c>
      <c r="E2" s="4" t="s">
        <v>52</v>
      </c>
      <c r="F2" s="4" t="s">
        <v>51</v>
      </c>
      <c r="G2" s="3" t="s">
        <v>129</v>
      </c>
      <c r="H2" s="3" t="s">
        <v>114</v>
      </c>
      <c r="I2" s="3" t="s">
        <v>128</v>
      </c>
      <c r="J2" s="3" t="s">
        <v>54</v>
      </c>
      <c r="K2" s="3" t="s">
        <v>55</v>
      </c>
      <c r="L2" s="3" t="s">
        <v>56</v>
      </c>
      <c r="M2" s="3" t="s">
        <v>144</v>
      </c>
    </row>
    <row r="3" spans="1:13" s="10" customFormat="1">
      <c r="A3" s="9">
        <v>1</v>
      </c>
      <c r="B3" s="10" t="s">
        <v>130</v>
      </c>
      <c r="C3" s="10" t="s">
        <v>131</v>
      </c>
      <c r="D3" s="11"/>
      <c r="E3" s="11"/>
      <c r="F3" s="11"/>
      <c r="G3">
        <v>100</v>
      </c>
      <c r="H3" t="s">
        <v>107</v>
      </c>
      <c r="I3"/>
      <c r="J3" s="11"/>
      <c r="K3" s="11"/>
      <c r="L3" s="11"/>
    </row>
    <row r="4" spans="1:13">
      <c r="A4">
        <v>2</v>
      </c>
      <c r="B4" t="s">
        <v>0</v>
      </c>
      <c r="C4" t="s">
        <v>58</v>
      </c>
      <c r="D4">
        <v>1.9254440512646E-4</v>
      </c>
      <c r="E4" s="1">
        <v>2.1162283931745101E-5</v>
      </c>
      <c r="G4">
        <v>100</v>
      </c>
      <c r="H4" t="s">
        <v>107</v>
      </c>
      <c r="J4" s="1">
        <f t="shared" ref="J4:J35" si="0">$G4/D4</f>
        <v>519360.715437676</v>
      </c>
      <c r="K4" s="1"/>
      <c r="L4" s="1"/>
      <c r="M4" s="1">
        <f>MIN(J4:L4)</f>
        <v>519360.715437676</v>
      </c>
    </row>
    <row r="5" spans="1:13">
      <c r="A5">
        <v>3</v>
      </c>
      <c r="B5" t="s">
        <v>1</v>
      </c>
      <c r="C5" t="s">
        <v>59</v>
      </c>
      <c r="D5">
        <v>6.6052365363776996E-3</v>
      </c>
      <c r="G5">
        <v>2.9872193500000002</v>
      </c>
      <c r="H5" t="s">
        <v>108</v>
      </c>
      <c r="I5" t="s">
        <v>115</v>
      </c>
      <c r="J5" s="1">
        <f>$G5/D5</f>
        <v>452.25017053487477</v>
      </c>
      <c r="K5" s="1"/>
      <c r="L5" s="1"/>
      <c r="M5" s="1">
        <f t="shared" ref="M5:M57" si="1">MIN(J5:L5)</f>
        <v>452.25017053487477</v>
      </c>
    </row>
    <row r="6" spans="1:13">
      <c r="A6">
        <v>4</v>
      </c>
      <c r="B6" t="s">
        <v>2</v>
      </c>
      <c r="C6" t="s">
        <v>60</v>
      </c>
      <c r="D6">
        <v>4.7814051718100202E-4</v>
      </c>
      <c r="E6" s="1">
        <v>1.74069684095493E-5</v>
      </c>
      <c r="G6">
        <v>0.37965622999999998</v>
      </c>
      <c r="H6" t="s">
        <v>109</v>
      </c>
      <c r="I6" t="s">
        <v>116</v>
      </c>
      <c r="J6" s="1">
        <f t="shared" si="0"/>
        <v>794.02647622995642</v>
      </c>
      <c r="K6" s="1"/>
      <c r="L6" s="1"/>
      <c r="M6" s="1">
        <f t="shared" si="1"/>
        <v>794.02647622995642</v>
      </c>
    </row>
    <row r="7" spans="1:13">
      <c r="A7">
        <v>5</v>
      </c>
      <c r="B7" t="s">
        <v>3</v>
      </c>
      <c r="C7" t="s">
        <v>61</v>
      </c>
      <c r="D7">
        <v>1.8236915698967499E-3</v>
      </c>
      <c r="G7">
        <v>8.5502600879999999</v>
      </c>
      <c r="H7" t="s">
        <v>110</v>
      </c>
      <c r="I7" t="s">
        <v>117</v>
      </c>
      <c r="J7" s="1">
        <f t="shared" si="0"/>
        <v>4688.435385202818</v>
      </c>
      <c r="K7" s="1"/>
      <c r="L7" s="1"/>
      <c r="M7" s="1">
        <f t="shared" si="1"/>
        <v>4688.435385202818</v>
      </c>
    </row>
    <row r="8" spans="1:13">
      <c r="A8">
        <v>6</v>
      </c>
      <c r="B8" t="s">
        <v>4</v>
      </c>
      <c r="C8" t="s">
        <v>62</v>
      </c>
      <c r="D8" s="1">
        <v>7.5759351167964503E-5</v>
      </c>
      <c r="E8" s="1">
        <v>1.49288357303421E-5</v>
      </c>
      <c r="G8">
        <v>4.4903701999999997E-2</v>
      </c>
      <c r="H8" t="s">
        <v>110</v>
      </c>
      <c r="I8" t="s">
        <v>118</v>
      </c>
      <c r="J8" s="1">
        <f t="shared" si="0"/>
        <v>592.71497587730016</v>
      </c>
      <c r="K8" s="1"/>
      <c r="L8" s="1"/>
      <c r="M8" s="1">
        <f t="shared" si="1"/>
        <v>592.71497587730016</v>
      </c>
    </row>
    <row r="9" spans="1:13">
      <c r="A9">
        <v>7</v>
      </c>
      <c r="B9" t="s">
        <v>5</v>
      </c>
      <c r="C9" t="s">
        <v>63</v>
      </c>
      <c r="D9">
        <v>1.6432417354782199E-3</v>
      </c>
      <c r="G9">
        <v>2.6844218519999998</v>
      </c>
      <c r="H9" t="s">
        <v>111</v>
      </c>
      <c r="I9" t="s">
        <v>119</v>
      </c>
      <c r="J9" s="1">
        <f t="shared" si="0"/>
        <v>1633.6134812318246</v>
      </c>
      <c r="K9" s="1"/>
      <c r="L9" s="1"/>
      <c r="M9" s="1">
        <f t="shared" si="1"/>
        <v>1633.6134812318246</v>
      </c>
    </row>
    <row r="10" spans="1:13">
      <c r="A10" s="8">
        <v>8</v>
      </c>
      <c r="B10" t="s">
        <v>132</v>
      </c>
      <c r="C10" t="s">
        <v>133</v>
      </c>
      <c r="G10">
        <v>1.8790843000000002E-2</v>
      </c>
      <c r="H10" t="s">
        <v>110</v>
      </c>
      <c r="I10" t="s">
        <v>118</v>
      </c>
      <c r="J10" s="1"/>
      <c r="K10" s="1"/>
      <c r="L10" s="1"/>
      <c r="M10" s="1"/>
    </row>
    <row r="11" spans="1:13">
      <c r="A11">
        <v>9</v>
      </c>
      <c r="B11" t="s">
        <v>6</v>
      </c>
      <c r="C11" t="s">
        <v>64</v>
      </c>
      <c r="D11">
        <v>8.4664019254565397E-3</v>
      </c>
      <c r="G11">
        <v>7.9330593000000005E-2</v>
      </c>
      <c r="H11" t="s">
        <v>110</v>
      </c>
      <c r="I11" t="s">
        <v>118</v>
      </c>
      <c r="J11" s="1">
        <f t="shared" si="0"/>
        <v>9.3700480674642908</v>
      </c>
      <c r="K11" s="1"/>
      <c r="L11" s="1"/>
      <c r="M11" s="1">
        <f t="shared" si="1"/>
        <v>9.3700480674642908</v>
      </c>
    </row>
    <row r="12" spans="1:13">
      <c r="A12">
        <v>10</v>
      </c>
      <c r="B12" t="s">
        <v>7</v>
      </c>
      <c r="C12" t="s">
        <v>65</v>
      </c>
      <c r="D12">
        <v>0.231710112883625</v>
      </c>
      <c r="E12">
        <v>0.16105481065466001</v>
      </c>
      <c r="F12">
        <v>0.129631</v>
      </c>
      <c r="G12">
        <v>0.34351980300000001</v>
      </c>
      <c r="H12" t="s">
        <v>109</v>
      </c>
      <c r="I12" t="s">
        <v>116</v>
      </c>
      <c r="J12" s="1">
        <f t="shared" si="0"/>
        <v>1.4825412612548798</v>
      </c>
      <c r="K12" s="1">
        <f>$G12/E12</f>
        <v>2.1329372379729068</v>
      </c>
      <c r="L12" s="1">
        <f>$G12/F12</f>
        <v>2.6499818947628269</v>
      </c>
      <c r="M12" s="1">
        <f t="shared" si="1"/>
        <v>1.4825412612548798</v>
      </c>
    </row>
    <row r="13" spans="1:13">
      <c r="A13">
        <v>11</v>
      </c>
      <c r="B13" t="s">
        <v>8</v>
      </c>
      <c r="C13" t="s">
        <v>66</v>
      </c>
      <c r="D13">
        <v>3.2989002342935697E-2</v>
      </c>
      <c r="F13">
        <v>0</v>
      </c>
      <c r="G13">
        <v>100</v>
      </c>
      <c r="H13" t="s">
        <v>107</v>
      </c>
      <c r="J13" s="1">
        <f t="shared" si="0"/>
        <v>3031.3132528366418</v>
      </c>
      <c r="K13" s="1"/>
      <c r="L13" s="1"/>
      <c r="M13" s="1">
        <f t="shared" si="1"/>
        <v>3031.3132528366418</v>
      </c>
    </row>
    <row r="14" spans="1:13">
      <c r="A14">
        <v>12</v>
      </c>
      <c r="B14" t="s">
        <v>9</v>
      </c>
      <c r="C14" t="s">
        <v>67</v>
      </c>
      <c r="D14">
        <v>41154.152627202202</v>
      </c>
      <c r="G14">
        <v>7.2725576E-2</v>
      </c>
      <c r="H14" t="s">
        <v>109</v>
      </c>
      <c r="I14" t="s">
        <v>115</v>
      </c>
      <c r="J14" s="1">
        <f t="shared" si="0"/>
        <v>1.7671503689746638E-6</v>
      </c>
      <c r="K14" s="1"/>
      <c r="L14" s="1"/>
      <c r="M14" s="1">
        <f t="shared" si="1"/>
        <v>1.7671503689746638E-6</v>
      </c>
    </row>
    <row r="15" spans="1:13">
      <c r="A15">
        <v>13</v>
      </c>
      <c r="B15" t="s">
        <v>48</v>
      </c>
      <c r="C15" t="s">
        <v>104</v>
      </c>
      <c r="D15">
        <v>0.181840378513209</v>
      </c>
      <c r="F15">
        <v>6.0899999999999995E-4</v>
      </c>
      <c r="G15">
        <v>100</v>
      </c>
      <c r="H15" t="s">
        <v>107</v>
      </c>
      <c r="J15" s="1">
        <f t="shared" si="0"/>
        <v>549.93286319372646</v>
      </c>
      <c r="K15" s="1"/>
      <c r="L15" s="1">
        <f>$G15/F15</f>
        <v>164203.61247947457</v>
      </c>
      <c r="M15" s="1">
        <f t="shared" si="1"/>
        <v>549.93286319372646</v>
      </c>
    </row>
    <row r="16" spans="1:13">
      <c r="A16">
        <v>14</v>
      </c>
      <c r="B16" t="s">
        <v>10</v>
      </c>
      <c r="C16" t="s">
        <v>68</v>
      </c>
      <c r="D16">
        <v>1.3021149293127599E-4</v>
      </c>
      <c r="E16">
        <v>1.2905987623084599E-4</v>
      </c>
      <c r="G16">
        <v>7.0552978079999997</v>
      </c>
      <c r="H16" t="s">
        <v>112</v>
      </c>
      <c r="I16" t="s">
        <v>120</v>
      </c>
      <c r="J16" s="1">
        <f t="shared" si="0"/>
        <v>54183.372367320131</v>
      </c>
      <c r="K16" s="1"/>
      <c r="L16" s="1"/>
      <c r="M16" s="1">
        <f t="shared" si="1"/>
        <v>54183.372367320131</v>
      </c>
    </row>
    <row r="17" spans="1:13">
      <c r="A17" s="8">
        <v>15</v>
      </c>
      <c r="B17" t="s">
        <v>11</v>
      </c>
      <c r="C17" t="s">
        <v>69</v>
      </c>
      <c r="D17">
        <v>1.1830121076143699E-4</v>
      </c>
      <c r="E17" s="1">
        <v>8.2250363087836605E-6</v>
      </c>
      <c r="G17">
        <v>0.87845426299999996</v>
      </c>
      <c r="H17" t="s">
        <v>109</v>
      </c>
      <c r="I17" t="s">
        <v>115</v>
      </c>
      <c r="J17" s="1">
        <f t="shared" si="0"/>
        <v>7425.5728859061883</v>
      </c>
      <c r="K17" s="1"/>
      <c r="L17" s="1"/>
      <c r="M17" s="1">
        <f t="shared" si="1"/>
        <v>7425.5728859061883</v>
      </c>
    </row>
    <row r="18" spans="1:13">
      <c r="A18">
        <v>16</v>
      </c>
      <c r="B18" t="s">
        <v>12</v>
      </c>
      <c r="C18" t="s">
        <v>70</v>
      </c>
      <c r="D18">
        <v>2.6202025576403502E-4</v>
      </c>
      <c r="E18" s="1">
        <v>2.0801831761453501E-5</v>
      </c>
      <c r="G18">
        <v>0.165723227</v>
      </c>
      <c r="H18" t="s">
        <v>111</v>
      </c>
      <c r="I18" t="s">
        <v>121</v>
      </c>
      <c r="J18" s="1">
        <f t="shared" si="0"/>
        <v>632.48250222778086</v>
      </c>
      <c r="K18" s="1"/>
      <c r="L18" s="1"/>
      <c r="M18" s="1">
        <f t="shared" si="1"/>
        <v>632.48250222778086</v>
      </c>
    </row>
    <row r="19" spans="1:13">
      <c r="A19">
        <v>17</v>
      </c>
      <c r="B19" t="s">
        <v>134</v>
      </c>
      <c r="C19" t="s">
        <v>135</v>
      </c>
      <c r="E19" s="1"/>
      <c r="G19">
        <v>6.6709227999999995E-2</v>
      </c>
      <c r="H19" t="s">
        <v>109</v>
      </c>
      <c r="I19" t="s">
        <v>116</v>
      </c>
      <c r="J19" s="1"/>
      <c r="K19" s="1"/>
      <c r="L19" s="1"/>
      <c r="M19" s="1"/>
    </row>
    <row r="20" spans="1:13">
      <c r="A20">
        <v>18</v>
      </c>
      <c r="B20" t="s">
        <v>13</v>
      </c>
      <c r="C20" t="s">
        <v>71</v>
      </c>
      <c r="D20">
        <v>30.7157000312245</v>
      </c>
      <c r="E20">
        <v>5.7452809798607198</v>
      </c>
      <c r="F20">
        <v>13.587070000000001</v>
      </c>
      <c r="G20">
        <v>2.1290824E-2</v>
      </c>
      <c r="H20" t="s">
        <v>113</v>
      </c>
      <c r="I20" t="s">
        <v>122</v>
      </c>
      <c r="J20" s="1">
        <f t="shared" si="0"/>
        <v>6.9315770040586722E-4</v>
      </c>
      <c r="K20" s="1">
        <f>$G20/E20</f>
        <v>3.7057933414626734E-3</v>
      </c>
      <c r="L20" s="1">
        <f>$G20/F20</f>
        <v>1.5669915588865E-3</v>
      </c>
      <c r="M20" s="1">
        <f t="shared" si="1"/>
        <v>6.9315770040586722E-4</v>
      </c>
    </row>
    <row r="21" spans="1:13">
      <c r="A21">
        <v>19</v>
      </c>
      <c r="B21" s="5" t="s">
        <v>14</v>
      </c>
      <c r="C21" s="6" t="s">
        <v>72</v>
      </c>
      <c r="D21" s="6">
        <v>3.3513676352501698E-3</v>
      </c>
      <c r="E21" s="6">
        <v>5.5632203285328899E-3</v>
      </c>
      <c r="F21" s="6">
        <v>8.5545999999999997E-2</v>
      </c>
      <c r="G21">
        <v>0.50713271699999996</v>
      </c>
      <c r="H21" t="s">
        <v>109</v>
      </c>
      <c r="I21" t="s">
        <v>123</v>
      </c>
      <c r="J21" s="1">
        <f t="shared" si="0"/>
        <v>151.32112384982915</v>
      </c>
      <c r="K21" s="1">
        <f>$G21/E21</f>
        <v>91.158121924273843</v>
      </c>
      <c r="L21" s="1">
        <f>$G21/F21</f>
        <v>5.9281873728754118</v>
      </c>
      <c r="M21" s="1">
        <f t="shared" si="1"/>
        <v>5.9281873728754118</v>
      </c>
    </row>
    <row r="22" spans="1:13">
      <c r="A22">
        <v>20</v>
      </c>
      <c r="B22" t="s">
        <v>15</v>
      </c>
      <c r="C22" t="s">
        <v>73</v>
      </c>
      <c r="D22">
        <v>1.5994454441464E-4</v>
      </c>
      <c r="G22">
        <v>4.0137329999999999E-2</v>
      </c>
      <c r="H22" t="s">
        <v>112</v>
      </c>
      <c r="I22" t="s">
        <v>124</v>
      </c>
      <c r="J22" s="1">
        <f t="shared" si="0"/>
        <v>250.94528948701148</v>
      </c>
      <c r="K22" s="1"/>
      <c r="L22" s="1"/>
      <c r="M22" s="1">
        <f t="shared" si="1"/>
        <v>250.94528948701148</v>
      </c>
    </row>
    <row r="23" spans="1:13">
      <c r="A23">
        <v>21</v>
      </c>
      <c r="B23" t="s">
        <v>16</v>
      </c>
      <c r="C23" t="s">
        <v>74</v>
      </c>
      <c r="D23">
        <v>4.44397814783313E-4</v>
      </c>
      <c r="E23" s="1">
        <v>1.39848249078073E-5</v>
      </c>
      <c r="G23">
        <v>44.918552550000001</v>
      </c>
      <c r="H23" t="s">
        <v>108</v>
      </c>
      <c r="I23" t="s">
        <v>115</v>
      </c>
      <c r="J23" s="1">
        <f t="shared" si="0"/>
        <v>101077.34794308597</v>
      </c>
      <c r="K23" s="1"/>
      <c r="L23" s="1"/>
      <c r="M23" s="1">
        <f t="shared" si="1"/>
        <v>101077.34794308597</v>
      </c>
    </row>
    <row r="24" spans="1:13">
      <c r="A24" s="8">
        <v>22</v>
      </c>
      <c r="B24" t="s">
        <v>17</v>
      </c>
      <c r="C24" t="s">
        <v>75</v>
      </c>
      <c r="D24">
        <v>3.4301773213701398E-2</v>
      </c>
      <c r="G24">
        <v>6.4053401999999995E-2</v>
      </c>
      <c r="H24" t="s">
        <v>109</v>
      </c>
      <c r="I24" t="s">
        <v>125</v>
      </c>
      <c r="J24" s="1">
        <f t="shared" si="0"/>
        <v>1.8673495857180553</v>
      </c>
      <c r="K24" s="1"/>
      <c r="L24" s="1"/>
      <c r="M24" s="1">
        <f t="shared" si="1"/>
        <v>1.8673495857180553</v>
      </c>
    </row>
    <row r="25" spans="1:13">
      <c r="A25">
        <v>23</v>
      </c>
      <c r="B25" t="s">
        <v>18</v>
      </c>
      <c r="C25" t="s">
        <v>76</v>
      </c>
      <c r="D25">
        <v>3.5148296997831899E-4</v>
      </c>
      <c r="G25">
        <v>5.9550420999999999E-2</v>
      </c>
      <c r="H25" t="s">
        <v>108</v>
      </c>
      <c r="I25" t="s">
        <v>126</v>
      </c>
      <c r="J25" s="1">
        <f t="shared" si="0"/>
        <v>169.42619155537844</v>
      </c>
      <c r="K25" s="1"/>
      <c r="L25" s="1"/>
      <c r="M25" s="1">
        <f t="shared" si="1"/>
        <v>169.42619155537844</v>
      </c>
    </row>
    <row r="26" spans="1:13">
      <c r="A26">
        <v>24</v>
      </c>
      <c r="B26" t="s">
        <v>19</v>
      </c>
      <c r="C26" t="s">
        <v>77</v>
      </c>
      <c r="D26">
        <v>8.0350750065044906E-3</v>
      </c>
      <c r="F26">
        <v>13.587070000000001</v>
      </c>
      <c r="G26">
        <v>1.8435060999999999E-2</v>
      </c>
      <c r="H26" t="s">
        <v>112</v>
      </c>
      <c r="I26" t="s">
        <v>125</v>
      </c>
      <c r="J26" s="1">
        <f t="shared" si="0"/>
        <v>2.2943234487639002</v>
      </c>
      <c r="K26" s="1"/>
      <c r="L26" s="1">
        <f t="shared" ref="L26:L31" si="2">$G26/F26</f>
        <v>1.3568091575299162E-3</v>
      </c>
      <c r="M26" s="1">
        <f t="shared" si="1"/>
        <v>1.3568091575299162E-3</v>
      </c>
    </row>
    <row r="27" spans="1:13">
      <c r="A27">
        <v>25</v>
      </c>
      <c r="B27" t="s">
        <v>20</v>
      </c>
      <c r="C27" t="s">
        <v>78</v>
      </c>
      <c r="D27">
        <v>2.0343203739410402E-2</v>
      </c>
      <c r="E27">
        <v>8.4099148517655792E-3</v>
      </c>
      <c r="F27">
        <v>2.2608E-2</v>
      </c>
      <c r="G27">
        <v>0.368050983</v>
      </c>
      <c r="H27" t="s">
        <v>112</v>
      </c>
      <c r="I27" t="s">
        <v>123</v>
      </c>
      <c r="J27" s="1">
        <f t="shared" si="0"/>
        <v>18.092085578781461</v>
      </c>
      <c r="K27" s="1">
        <f>$G27/E27</f>
        <v>43.76393691105342</v>
      </c>
      <c r="L27" s="1">
        <f t="shared" si="2"/>
        <v>16.279679007431</v>
      </c>
      <c r="M27" s="1">
        <f t="shared" si="1"/>
        <v>16.279679007431</v>
      </c>
    </row>
    <row r="28" spans="1:13">
      <c r="A28">
        <v>26</v>
      </c>
      <c r="B28" t="s">
        <v>21</v>
      </c>
      <c r="C28" t="s">
        <v>79</v>
      </c>
      <c r="D28">
        <v>1.0710128989160101E-3</v>
      </c>
      <c r="F28">
        <v>8.2109999999999995E-3</v>
      </c>
      <c r="G28">
        <v>1.9767199999999999E-2</v>
      </c>
      <c r="H28" t="s">
        <v>109</v>
      </c>
      <c r="I28" t="s">
        <v>115</v>
      </c>
      <c r="J28" s="1">
        <f t="shared" si="0"/>
        <v>18.456547087347602</v>
      </c>
      <c r="K28" s="1"/>
      <c r="L28" s="1">
        <f t="shared" si="2"/>
        <v>2.4074047010108393</v>
      </c>
      <c r="M28" s="1">
        <f t="shared" si="1"/>
        <v>2.4074047010108393</v>
      </c>
    </row>
    <row r="29" spans="1:13">
      <c r="A29">
        <v>27</v>
      </c>
      <c r="B29" t="s">
        <v>22</v>
      </c>
      <c r="C29" t="s">
        <v>80</v>
      </c>
      <c r="D29">
        <v>1.2497192068643E-3</v>
      </c>
      <c r="F29">
        <v>0.111661</v>
      </c>
      <c r="G29">
        <v>100</v>
      </c>
      <c r="H29" t="s">
        <v>107</v>
      </c>
      <c r="J29" s="1">
        <f t="shared" si="0"/>
        <v>80017.974798444819</v>
      </c>
      <c r="K29" s="1"/>
      <c r="L29" s="1">
        <f t="shared" si="2"/>
        <v>895.56783478564591</v>
      </c>
      <c r="M29" s="1">
        <f t="shared" si="1"/>
        <v>895.56783478564591</v>
      </c>
    </row>
    <row r="30" spans="1:13">
      <c r="A30">
        <v>28</v>
      </c>
      <c r="B30" t="s">
        <v>23</v>
      </c>
      <c r="C30" t="s">
        <v>81</v>
      </c>
      <c r="D30">
        <v>8.7181335244351007E-3</v>
      </c>
      <c r="E30">
        <v>1.6197746606358701E-3</v>
      </c>
      <c r="F30">
        <v>13.587070000000001</v>
      </c>
      <c r="G30">
        <v>5.4657764999999997E-2</v>
      </c>
      <c r="H30" t="s">
        <v>112</v>
      </c>
      <c r="I30" t="s">
        <v>124</v>
      </c>
      <c r="J30" s="1">
        <f t="shared" si="0"/>
        <v>6.2694342598453829</v>
      </c>
      <c r="K30" s="1">
        <f>$G30/E30</f>
        <v>33.744054854237049</v>
      </c>
      <c r="L30" s="1">
        <f t="shared" si="2"/>
        <v>4.0227779057589305E-3</v>
      </c>
      <c r="M30" s="1">
        <f t="shared" si="1"/>
        <v>4.0227779057589305E-3</v>
      </c>
    </row>
    <row r="31" spans="1:13">
      <c r="A31" s="8">
        <v>29</v>
      </c>
      <c r="B31" t="s">
        <v>24</v>
      </c>
      <c r="C31" t="s">
        <v>82</v>
      </c>
      <c r="D31">
        <v>1.38620431326095E-3</v>
      </c>
      <c r="E31">
        <v>2.9777199435319999E-4</v>
      </c>
      <c r="F31">
        <v>0.129631</v>
      </c>
      <c r="G31">
        <v>2.0330759E-2</v>
      </c>
      <c r="H31" t="s">
        <v>112</v>
      </c>
      <c r="I31" t="s">
        <v>125</v>
      </c>
      <c r="J31" s="1">
        <f t="shared" si="0"/>
        <v>14.666495267334216</v>
      </c>
      <c r="K31" s="1">
        <f>$G31/E31</f>
        <v>68.276262998342361</v>
      </c>
      <c r="L31" s="1">
        <f t="shared" si="2"/>
        <v>0.15683562573767079</v>
      </c>
      <c r="M31" s="1">
        <f t="shared" si="1"/>
        <v>0.15683562573767079</v>
      </c>
    </row>
    <row r="32" spans="1:13">
      <c r="A32">
        <v>30</v>
      </c>
      <c r="B32" t="s">
        <v>49</v>
      </c>
      <c r="C32" t="s">
        <v>105</v>
      </c>
      <c r="D32">
        <v>4.60815901139852</v>
      </c>
      <c r="F32">
        <v>0</v>
      </c>
      <c r="G32">
        <v>19.027409859999999</v>
      </c>
      <c r="H32" t="s">
        <v>111</v>
      </c>
      <c r="I32" t="s">
        <v>119</v>
      </c>
      <c r="J32" s="1">
        <f t="shared" si="0"/>
        <v>4.1290697245764987</v>
      </c>
      <c r="K32" s="1"/>
      <c r="L32" s="1"/>
      <c r="M32" s="1">
        <f t="shared" si="1"/>
        <v>4.1290697245764987</v>
      </c>
    </row>
    <row r="33" spans="1:13">
      <c r="A33">
        <v>31</v>
      </c>
      <c r="B33" t="s">
        <v>25</v>
      </c>
      <c r="C33" t="s">
        <v>83</v>
      </c>
      <c r="D33">
        <v>0.13974310333561801</v>
      </c>
      <c r="G33">
        <v>1.5286892999999999E-2</v>
      </c>
      <c r="H33" t="s">
        <v>109</v>
      </c>
      <c r="I33" t="s">
        <v>124</v>
      </c>
      <c r="J33" s="1">
        <f t="shared" si="0"/>
        <v>0.10939282608663553</v>
      </c>
      <c r="K33" s="1"/>
      <c r="L33" s="1"/>
      <c r="M33" s="1">
        <f t="shared" si="1"/>
        <v>0.10939282608663553</v>
      </c>
    </row>
    <row r="34" spans="1:13">
      <c r="A34">
        <v>32</v>
      </c>
      <c r="B34" t="s">
        <v>26</v>
      </c>
      <c r="C34" t="s">
        <v>84</v>
      </c>
      <c r="D34">
        <v>5.19652293419113E-2</v>
      </c>
      <c r="F34">
        <v>1.17E-4</v>
      </c>
      <c r="G34">
        <v>2.7165455000000002E-2</v>
      </c>
      <c r="H34" t="s">
        <v>109</v>
      </c>
      <c r="I34" t="s">
        <v>126</v>
      </c>
      <c r="J34" s="1">
        <f t="shared" si="0"/>
        <v>0.52276214969170476</v>
      </c>
      <c r="K34" s="1"/>
      <c r="L34" s="1">
        <f>$G34/F34</f>
        <v>232.18337606837608</v>
      </c>
      <c r="M34" s="1">
        <f t="shared" si="1"/>
        <v>0.52276214969170476</v>
      </c>
    </row>
    <row r="35" spans="1:13">
      <c r="A35">
        <v>33</v>
      </c>
      <c r="B35" t="s">
        <v>27</v>
      </c>
      <c r="C35" t="s">
        <v>85</v>
      </c>
      <c r="D35">
        <v>1.0058645347907199E-3</v>
      </c>
      <c r="F35" s="1">
        <v>7.5699999999999997E-5</v>
      </c>
      <c r="G35">
        <v>2.0190018000000001E-2</v>
      </c>
      <c r="H35" t="s">
        <v>108</v>
      </c>
      <c r="I35" t="s">
        <v>116</v>
      </c>
      <c r="J35" s="1">
        <f t="shared" si="0"/>
        <v>20.072303279089898</v>
      </c>
      <c r="K35" s="1"/>
      <c r="L35" s="1">
        <f>$G35/F35</f>
        <v>266.71093791281373</v>
      </c>
      <c r="M35" s="1">
        <f t="shared" si="1"/>
        <v>20.072303279089898</v>
      </c>
    </row>
    <row r="36" spans="1:13">
      <c r="A36">
        <v>34</v>
      </c>
      <c r="B36" t="s">
        <v>50</v>
      </c>
      <c r="C36" t="s">
        <v>106</v>
      </c>
      <c r="F36">
        <v>8.5545999999999997E-2</v>
      </c>
      <c r="G36">
        <v>2.8202739069999998</v>
      </c>
      <c r="H36" t="s">
        <v>111</v>
      </c>
      <c r="I36" t="s">
        <v>119</v>
      </c>
      <c r="J36" s="1"/>
      <c r="K36" s="1"/>
      <c r="L36" s="1">
        <f>$G36/F36</f>
        <v>32.967922603043974</v>
      </c>
      <c r="M36" s="1">
        <f t="shared" si="1"/>
        <v>32.967922603043974</v>
      </c>
    </row>
    <row r="37" spans="1:13">
      <c r="A37">
        <v>35</v>
      </c>
      <c r="B37" s="5" t="s">
        <v>28</v>
      </c>
      <c r="C37" s="6" t="s">
        <v>86</v>
      </c>
      <c r="D37" s="7">
        <v>8.3599528634165397E-5</v>
      </c>
      <c r="E37" s="5">
        <v>1.13690157513492E-2</v>
      </c>
      <c r="F37" s="5">
        <v>3.9088999999999999E-2</v>
      </c>
      <c r="G37">
        <v>7.2416526999999994E-2</v>
      </c>
      <c r="H37" t="s">
        <v>109</v>
      </c>
      <c r="I37" t="s">
        <v>124</v>
      </c>
      <c r="J37" s="1">
        <f>$G37/D37</f>
        <v>866.23128363435364</v>
      </c>
      <c r="K37" s="1">
        <f>$G37/E37</f>
        <v>6.3696390772794977</v>
      </c>
      <c r="L37" s="1">
        <f>$G37/F37</f>
        <v>1.8526062830975465</v>
      </c>
      <c r="M37" s="1">
        <f t="shared" si="1"/>
        <v>1.8526062830975465</v>
      </c>
    </row>
    <row r="38" spans="1:13">
      <c r="A38" s="8">
        <v>36</v>
      </c>
      <c r="B38" t="s">
        <v>29</v>
      </c>
      <c r="C38" t="s">
        <v>87</v>
      </c>
      <c r="D38">
        <v>4.1017584861220001E-2</v>
      </c>
      <c r="G38">
        <v>1.5272492E-2</v>
      </c>
      <c r="H38" t="s">
        <v>112</v>
      </c>
      <c r="I38" t="s">
        <v>125</v>
      </c>
      <c r="J38" s="1">
        <f t="shared" ref="J38:J57" si="3">$G38/D38</f>
        <v>0.37234010855766764</v>
      </c>
      <c r="K38" s="1"/>
      <c r="L38" s="1"/>
      <c r="M38" s="1">
        <f t="shared" si="1"/>
        <v>0.37234010855766764</v>
      </c>
    </row>
    <row r="39" spans="1:13">
      <c r="A39">
        <v>37</v>
      </c>
      <c r="B39" s="5" t="s">
        <v>30</v>
      </c>
      <c r="C39" s="6" t="s">
        <v>88</v>
      </c>
      <c r="D39" s="6">
        <v>1.6338168685410701E-2</v>
      </c>
      <c r="E39" s="5">
        <v>2.23031870951691E-2</v>
      </c>
      <c r="F39" s="5">
        <v>7.0781599999999996</v>
      </c>
      <c r="G39">
        <v>2.2975171999999999E-2</v>
      </c>
      <c r="H39" t="s">
        <v>112</v>
      </c>
      <c r="I39" t="s">
        <v>125</v>
      </c>
      <c r="J39" s="1">
        <f t="shared" si="3"/>
        <v>1.4062268815057506</v>
      </c>
      <c r="K39" s="1">
        <f>$G39/E39</f>
        <v>1.0301295461479787</v>
      </c>
      <c r="L39" s="1">
        <f>$G39/F39</f>
        <v>3.2459243645241134E-3</v>
      </c>
      <c r="M39" s="1">
        <f t="shared" si="1"/>
        <v>3.2459243645241134E-3</v>
      </c>
    </row>
    <row r="40" spans="1:13">
      <c r="A40">
        <v>38</v>
      </c>
      <c r="B40" t="s">
        <v>31</v>
      </c>
      <c r="C40" t="s">
        <v>89</v>
      </c>
      <c r="D40">
        <v>1.4051222127186E-2</v>
      </c>
      <c r="G40">
        <v>4.2749422000000002E-2</v>
      </c>
      <c r="H40" t="s">
        <v>112</v>
      </c>
      <c r="I40" t="s">
        <v>125</v>
      </c>
      <c r="J40" s="1">
        <f t="shared" si="3"/>
        <v>3.0423988470931187</v>
      </c>
      <c r="K40" s="1"/>
      <c r="L40" s="1"/>
      <c r="M40" s="1">
        <f t="shared" si="1"/>
        <v>3.0423988470931187</v>
      </c>
    </row>
    <row r="41" spans="1:13">
      <c r="A41">
        <v>39</v>
      </c>
      <c r="B41" t="s">
        <v>136</v>
      </c>
      <c r="C41" t="s">
        <v>137</v>
      </c>
      <c r="G41">
        <v>0.338852612</v>
      </c>
      <c r="H41" t="s">
        <v>112</v>
      </c>
      <c r="I41" t="s">
        <v>116</v>
      </c>
      <c r="J41" s="1"/>
      <c r="K41" s="1"/>
      <c r="L41" s="1"/>
      <c r="M41" s="1"/>
    </row>
    <row r="42" spans="1:13">
      <c r="A42">
        <v>40</v>
      </c>
      <c r="B42" t="s">
        <v>138</v>
      </c>
      <c r="C42" t="s">
        <v>139</v>
      </c>
      <c r="G42">
        <v>0.01</v>
      </c>
      <c r="H42" t="s">
        <v>108</v>
      </c>
      <c r="I42" t="s">
        <v>116</v>
      </c>
      <c r="J42" s="1"/>
      <c r="K42" s="1"/>
      <c r="L42" s="1"/>
      <c r="M42" s="1"/>
    </row>
    <row r="43" spans="1:13">
      <c r="A43">
        <v>41</v>
      </c>
      <c r="B43" t="s">
        <v>32</v>
      </c>
      <c r="C43" t="s">
        <v>90</v>
      </c>
      <c r="D43">
        <v>2.4645124866055799E-3</v>
      </c>
      <c r="F43">
        <v>0</v>
      </c>
      <c r="G43">
        <v>15.65026896</v>
      </c>
      <c r="H43" t="s">
        <v>109</v>
      </c>
      <c r="I43" t="s">
        <v>115</v>
      </c>
      <c r="J43" s="1">
        <f t="shared" si="3"/>
        <v>6350.2494083750471</v>
      </c>
      <c r="K43" s="1"/>
      <c r="L43" s="1"/>
      <c r="M43" s="1">
        <f t="shared" si="1"/>
        <v>6350.2494083750471</v>
      </c>
    </row>
    <row r="44" spans="1:13">
      <c r="A44">
        <v>42</v>
      </c>
      <c r="B44" t="s">
        <v>33</v>
      </c>
      <c r="C44" t="s">
        <v>91</v>
      </c>
      <c r="D44">
        <v>1.39058602986046E-2</v>
      </c>
      <c r="F44">
        <v>0</v>
      </c>
      <c r="G44">
        <v>2.0991541999999998E-2</v>
      </c>
      <c r="H44" t="s">
        <v>112</v>
      </c>
      <c r="I44" t="s">
        <v>125</v>
      </c>
      <c r="J44" s="1">
        <f t="shared" si="3"/>
        <v>1.5095464465514887</v>
      </c>
      <c r="K44" s="1"/>
      <c r="L44" s="1"/>
      <c r="M44" s="1">
        <f t="shared" si="1"/>
        <v>1.5095464465514887</v>
      </c>
    </row>
    <row r="45" spans="1:13">
      <c r="A45" s="8">
        <v>43</v>
      </c>
      <c r="B45" t="s">
        <v>34</v>
      </c>
      <c r="C45" t="s">
        <v>92</v>
      </c>
      <c r="D45">
        <v>4.8959686912885701E-4</v>
      </c>
      <c r="G45">
        <v>2.4292043999999999E-2</v>
      </c>
      <c r="H45" t="s">
        <v>112</v>
      </c>
      <c r="I45" t="s">
        <v>125</v>
      </c>
      <c r="J45" s="1">
        <f t="shared" si="3"/>
        <v>49.616420225936075</v>
      </c>
      <c r="K45" s="1"/>
      <c r="L45" s="1"/>
      <c r="M45" s="1">
        <f t="shared" si="1"/>
        <v>49.616420225936075</v>
      </c>
    </row>
    <row r="46" spans="1:13">
      <c r="A46">
        <v>44</v>
      </c>
      <c r="B46" t="s">
        <v>35</v>
      </c>
      <c r="C46" t="s">
        <v>93</v>
      </c>
      <c r="D46">
        <v>0.23078246879408601</v>
      </c>
      <c r="E46">
        <v>5.5760170677822997E-2</v>
      </c>
      <c r="F46">
        <v>4.1477E-2</v>
      </c>
      <c r="G46">
        <v>3.9748703000000003E-2</v>
      </c>
      <c r="H46" t="s">
        <v>108</v>
      </c>
      <c r="I46" t="s">
        <v>115</v>
      </c>
      <c r="J46" s="1">
        <f t="shared" si="3"/>
        <v>0.1722344994734652</v>
      </c>
      <c r="K46" s="1">
        <f>$G46/E46</f>
        <v>0.71285117166631817</v>
      </c>
      <c r="L46" s="1">
        <f>$G46/F46</f>
        <v>0.95833119560238211</v>
      </c>
      <c r="M46" s="1">
        <f t="shared" si="1"/>
        <v>0.1722344994734652</v>
      </c>
    </row>
    <row r="47" spans="1:13">
      <c r="A47">
        <v>45</v>
      </c>
      <c r="B47" t="s">
        <v>36</v>
      </c>
      <c r="C47" t="s">
        <v>94</v>
      </c>
      <c r="D47">
        <v>4.9083655757797004E-4</v>
      </c>
      <c r="F47">
        <v>2.7635E-2</v>
      </c>
      <c r="G47">
        <v>1.1434038000000001E-2</v>
      </c>
      <c r="H47" t="s">
        <v>108</v>
      </c>
      <c r="I47" t="s">
        <v>116</v>
      </c>
      <c r="J47" s="1">
        <f t="shared" si="3"/>
        <v>23.295000797049816</v>
      </c>
      <c r="K47" s="1"/>
      <c r="L47" s="1">
        <f>$G47/F47</f>
        <v>0.41375205355527411</v>
      </c>
      <c r="M47" s="1">
        <f t="shared" si="1"/>
        <v>0.41375205355527411</v>
      </c>
    </row>
    <row r="48" spans="1:13">
      <c r="A48">
        <v>46</v>
      </c>
      <c r="B48" t="s">
        <v>37</v>
      </c>
      <c r="C48" t="s">
        <v>95</v>
      </c>
      <c r="D48">
        <v>2.6883384695881398E-3</v>
      </c>
      <c r="F48">
        <v>8.2109999999999995E-3</v>
      </c>
      <c r="G48">
        <v>2.3190810999999999E-2</v>
      </c>
      <c r="H48" t="s">
        <v>112</v>
      </c>
      <c r="I48" t="s">
        <v>125</v>
      </c>
      <c r="J48" s="1">
        <f t="shared" si="3"/>
        <v>8.6264476227031377</v>
      </c>
      <c r="K48" s="1"/>
      <c r="L48" s="1">
        <f>$G48/F48</f>
        <v>2.8243589087809036</v>
      </c>
      <c r="M48" s="1">
        <f t="shared" si="1"/>
        <v>2.8243589087809036</v>
      </c>
    </row>
    <row r="49" spans="1:13">
      <c r="A49">
        <v>47</v>
      </c>
      <c r="B49" t="s">
        <v>38</v>
      </c>
      <c r="C49" t="s">
        <v>96</v>
      </c>
      <c r="D49">
        <v>3.3153436400723099E-3</v>
      </c>
      <c r="G49">
        <v>9.7302444000000002E-2</v>
      </c>
      <c r="H49" t="s">
        <v>112</v>
      </c>
      <c r="I49" t="s">
        <v>125</v>
      </c>
      <c r="J49" s="1">
        <f t="shared" si="3"/>
        <v>29.349127741665345</v>
      </c>
      <c r="K49" s="1"/>
      <c r="L49" s="1"/>
      <c r="M49" s="1">
        <f t="shared" si="1"/>
        <v>29.349127741665345</v>
      </c>
    </row>
    <row r="50" spans="1:13">
      <c r="A50">
        <v>48</v>
      </c>
      <c r="B50" t="s">
        <v>39</v>
      </c>
      <c r="C50" t="s">
        <v>97</v>
      </c>
      <c r="D50">
        <v>2.7683809723491101E-3</v>
      </c>
      <c r="G50">
        <v>2.9599294000000002E-2</v>
      </c>
      <c r="H50" t="s">
        <v>112</v>
      </c>
      <c r="I50" t="s">
        <v>124</v>
      </c>
      <c r="J50" s="1">
        <f t="shared" si="3"/>
        <v>10.691914984115613</v>
      </c>
      <c r="K50" s="1"/>
      <c r="L50" s="1"/>
      <c r="M50" s="1">
        <f t="shared" si="1"/>
        <v>10.691914984115613</v>
      </c>
    </row>
    <row r="51" spans="1:13">
      <c r="A51">
        <v>49</v>
      </c>
      <c r="B51" t="s">
        <v>40</v>
      </c>
      <c r="C51" t="s">
        <v>98</v>
      </c>
      <c r="D51">
        <v>2.0120701208895799E-3</v>
      </c>
      <c r="F51">
        <v>1.665E-3</v>
      </c>
      <c r="G51">
        <v>7.5439241000000004E-2</v>
      </c>
      <c r="H51" t="s">
        <v>112</v>
      </c>
      <c r="I51" t="s">
        <v>125</v>
      </c>
      <c r="J51" s="1">
        <f t="shared" si="3"/>
        <v>37.493345891268774</v>
      </c>
      <c r="K51" s="1"/>
      <c r="L51" s="1">
        <f>$G51/F51</f>
        <v>45.308853453453452</v>
      </c>
      <c r="M51" s="1">
        <f t="shared" si="1"/>
        <v>37.493345891268774</v>
      </c>
    </row>
    <row r="52" spans="1:13">
      <c r="A52" s="8">
        <v>50</v>
      </c>
      <c r="B52" t="s">
        <v>41</v>
      </c>
      <c r="C52" t="s">
        <v>99</v>
      </c>
      <c r="D52">
        <v>2.4622088763790501E-3</v>
      </c>
      <c r="G52">
        <v>3.8409242000000003E-2</v>
      </c>
      <c r="H52" t="s">
        <v>108</v>
      </c>
      <c r="I52" t="s">
        <v>115</v>
      </c>
      <c r="J52" s="1">
        <f t="shared" si="3"/>
        <v>15.599505943007172</v>
      </c>
      <c r="K52" s="1"/>
      <c r="L52" s="1"/>
      <c r="M52" s="1">
        <f t="shared" si="1"/>
        <v>15.599505943007172</v>
      </c>
    </row>
    <row r="53" spans="1:13">
      <c r="A53">
        <v>51</v>
      </c>
      <c r="B53" t="s">
        <v>42</v>
      </c>
      <c r="C53" t="s">
        <v>100</v>
      </c>
      <c r="D53">
        <v>0.464131906492327</v>
      </c>
      <c r="E53">
        <v>0.28940236203374498</v>
      </c>
      <c r="F53">
        <v>3.024168</v>
      </c>
      <c r="G53">
        <v>1.4311133E-2</v>
      </c>
      <c r="H53" t="s">
        <v>112</v>
      </c>
      <c r="I53" t="s">
        <v>123</v>
      </c>
      <c r="J53" s="1">
        <f t="shared" si="3"/>
        <v>3.0834193469171874E-2</v>
      </c>
      <c r="K53" s="1">
        <f>$G53/E53</f>
        <v>4.9450643386011101E-2</v>
      </c>
      <c r="L53" s="1">
        <f>$G53/F53</f>
        <v>4.7322546234203917E-3</v>
      </c>
      <c r="M53" s="1">
        <f t="shared" si="1"/>
        <v>4.7322546234203917E-3</v>
      </c>
    </row>
    <row r="54" spans="1:13">
      <c r="A54">
        <v>52</v>
      </c>
      <c r="B54" t="s">
        <v>43</v>
      </c>
      <c r="C54" t="s">
        <v>101</v>
      </c>
      <c r="D54">
        <v>4.7796167851950604E-3</v>
      </c>
      <c r="G54">
        <v>2.2428435E-2</v>
      </c>
      <c r="H54" t="s">
        <v>108</v>
      </c>
      <c r="I54" t="s">
        <v>116</v>
      </c>
      <c r="J54" s="1">
        <f t="shared" si="3"/>
        <v>4.6925174146748407</v>
      </c>
      <c r="K54" s="1"/>
      <c r="L54" s="1"/>
      <c r="M54" s="1">
        <f t="shared" si="1"/>
        <v>4.6925174146748407</v>
      </c>
    </row>
    <row r="55" spans="1:13">
      <c r="A55">
        <v>53</v>
      </c>
      <c r="B55" t="s">
        <v>140</v>
      </c>
      <c r="C55" t="s">
        <v>141</v>
      </c>
      <c r="G55">
        <v>0.108389364</v>
      </c>
      <c r="H55" t="s">
        <v>108</v>
      </c>
      <c r="I55" t="s">
        <v>115</v>
      </c>
      <c r="J55" s="1"/>
      <c r="K55" s="1"/>
      <c r="L55" s="1"/>
      <c r="M55" s="1"/>
    </row>
    <row r="56" spans="1:13">
      <c r="A56">
        <v>54</v>
      </c>
      <c r="B56" t="s">
        <v>44</v>
      </c>
      <c r="C56" t="s">
        <v>102</v>
      </c>
      <c r="D56">
        <v>5.6595292185481199E-4</v>
      </c>
      <c r="G56">
        <v>2.0222942000000001E-2</v>
      </c>
      <c r="H56" t="s">
        <v>108</v>
      </c>
      <c r="I56" t="s">
        <v>127</v>
      </c>
      <c r="J56" s="1">
        <f t="shared" si="3"/>
        <v>35.732551629423234</v>
      </c>
      <c r="K56" s="1"/>
      <c r="L56" s="1"/>
      <c r="M56" s="1">
        <f t="shared" si="1"/>
        <v>35.732551629423234</v>
      </c>
    </row>
    <row r="57" spans="1:13">
      <c r="A57">
        <v>55</v>
      </c>
      <c r="B57" t="s">
        <v>45</v>
      </c>
      <c r="C57" t="s">
        <v>103</v>
      </c>
      <c r="D57">
        <v>1.4931747305397299E-4</v>
      </c>
      <c r="E57">
        <v>1.37026770971307E-4</v>
      </c>
      <c r="F57">
        <v>2.8108000000000001E-2</v>
      </c>
      <c r="G57">
        <v>4.3583650000000002E-2</v>
      </c>
      <c r="H57" t="s">
        <v>112</v>
      </c>
      <c r="I57" t="s">
        <v>125</v>
      </c>
      <c r="J57" s="1">
        <f t="shared" si="3"/>
        <v>291.8857994887581</v>
      </c>
      <c r="K57" s="1">
        <f>$G57/E57</f>
        <v>318.06667916830855</v>
      </c>
      <c r="L57" s="1">
        <f>$G57/F57</f>
        <v>1.5505781272235661</v>
      </c>
      <c r="M57" s="1">
        <f t="shared" si="1"/>
        <v>1.5505781272235661</v>
      </c>
    </row>
    <row r="58" spans="1:13">
      <c r="A58">
        <v>56</v>
      </c>
      <c r="B58" t="s">
        <v>142</v>
      </c>
      <c r="C58" t="s">
        <v>143</v>
      </c>
      <c r="G58">
        <v>5.3905768999999999E-2</v>
      </c>
      <c r="H58" t="s">
        <v>112</v>
      </c>
      <c r="I58" t="s">
        <v>123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 Derivation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Hsing-Chieh Lin</dc:creator>
  <cp:lastModifiedBy>Ford, Lucie</cp:lastModifiedBy>
  <dcterms:created xsi:type="dcterms:W3CDTF">2023-05-07T05:36:23Z</dcterms:created>
  <dcterms:modified xsi:type="dcterms:W3CDTF">2024-01-17T19:23:37Z</dcterms:modified>
</cp:coreProperties>
</file>