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vid\SCOLAIRE\fac\M2\S1B2\Réseaux Temps Réel\TP\network calculus\TP-NetworkCalculus\"/>
    </mc:Choice>
  </mc:AlternateContent>
  <bookViews>
    <workbookView xWindow="0" yWindow="0" windowWidth="23040" windowHeight="9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1" l="1"/>
  <c r="C13" i="1"/>
  <c r="C14" i="1"/>
  <c r="C15" i="1"/>
  <c r="C16" i="1"/>
  <c r="C17" i="1"/>
  <c r="C18" i="1"/>
  <c r="C19" i="1"/>
  <c r="C11" i="1"/>
  <c r="D19" i="1"/>
  <c r="D18" i="1"/>
  <c r="D17" i="1"/>
  <c r="D16" i="1"/>
  <c r="D15" i="1"/>
  <c r="D14" i="1"/>
  <c r="D13" i="1"/>
  <c r="D12" i="1"/>
  <c r="D11" i="1"/>
  <c r="B19" i="1"/>
  <c r="B18" i="1"/>
  <c r="B17" i="1"/>
  <c r="B16" i="1"/>
  <c r="B15" i="1"/>
  <c r="B14" i="1"/>
  <c r="B13" i="1"/>
  <c r="B12" i="1"/>
  <c r="B11" i="1"/>
  <c r="D4" i="1" l="1"/>
  <c r="F4" i="1" s="1"/>
  <c r="D5" i="1"/>
  <c r="F5" i="1" s="1"/>
  <c r="D6" i="1"/>
  <c r="G6" i="1" s="1"/>
  <c r="D7" i="1"/>
  <c r="F7" i="1" s="1"/>
  <c r="D3" i="1"/>
  <c r="F3" i="1" s="1"/>
  <c r="G3" i="1" l="1"/>
  <c r="F6" i="1"/>
  <c r="G7" i="1"/>
  <c r="G5" i="1"/>
  <c r="G4" i="1"/>
</calcChain>
</file>

<file path=xl/sharedStrings.xml><?xml version="1.0" encoding="utf-8"?>
<sst xmlns="http://schemas.openxmlformats.org/spreadsheetml/2006/main" count="35" uniqueCount="35">
  <si>
    <t>a</t>
  </si>
  <si>
    <t>b</t>
  </si>
  <si>
    <t>Ljmax</t>
  </si>
  <si>
    <t>VL</t>
  </si>
  <si>
    <t>e1</t>
  </si>
  <si>
    <t>e2</t>
  </si>
  <si>
    <t>e3</t>
  </si>
  <si>
    <t>e4</t>
  </si>
  <si>
    <t>e5</t>
  </si>
  <si>
    <t>BAG(ms)</t>
  </si>
  <si>
    <t>smax(octets)</t>
  </si>
  <si>
    <t>.=MAX(smax;17)+47</t>
  </si>
  <si>
    <t>.=Ljmax/BAG</t>
  </si>
  <si>
    <t>.=BAG</t>
  </si>
  <si>
    <t>Coef Courbes d'arrivée :</t>
  </si>
  <si>
    <t>A1</t>
  </si>
  <si>
    <t>A2</t>
  </si>
  <si>
    <t>C1</t>
  </si>
  <si>
    <t>C2</t>
  </si>
  <si>
    <t>B11</t>
  </si>
  <si>
    <t>B31</t>
  </si>
  <si>
    <t>B41</t>
  </si>
  <si>
    <t>B51</t>
  </si>
  <si>
    <t>B22</t>
  </si>
  <si>
    <t>Flux</t>
  </si>
  <si>
    <t>tau (ms)</t>
  </si>
  <si>
    <t>tau (us)</t>
  </si>
  <si>
    <t>mu (octet)</t>
  </si>
  <si>
    <t>WCTT</t>
  </si>
  <si>
    <t>vl</t>
  </si>
  <si>
    <t>v1</t>
  </si>
  <si>
    <t>v2</t>
  </si>
  <si>
    <t>v3</t>
  </si>
  <si>
    <t>v4</t>
  </si>
  <si>
    <t>v5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</si>
</sst>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0" fillId="0" borderId="2" xfId="0" applyBorder="1"/>
    <xf numFmtId="0" fontId="0" fillId="0" borderId="3" xfId="0" applyBorder="1"/>
    <xf numFmtId="0" fontId="0" fillId="0" borderId="1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7" xfId="0" applyBorder="1"/>
    <xf numFmtId="0" fontId="0" fillId="0" borderId="0" xfId="0" applyFill="1" applyBorder="1"/>
    <xf numFmtId="0" fontId="2" fillId="0" borderId="0" xfId="0" applyFont="1" applyFill="1" applyBorder="1"/>
    <xf numFmtId="0" fontId="1" fillId="2" borderId="1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tabSelected="1" topLeftCell="A3" workbookViewId="0">
      <selection activeCell="B22" sqref="B22"/>
    </sheetView>
  </sheetViews>
  <sheetFormatPr defaultRowHeight="14.4" x14ac:dyDescent="0.3"/>
  <cols>
    <col min="2" max="2" width="13.109375" customWidth="1"/>
    <col min="3" max="3" width="12.6640625" customWidth="1"/>
    <col min="4" max="4" width="17.77734375" customWidth="1"/>
    <col min="5" max="5" width="27" customWidth="1"/>
    <col min="6" max="6" width="12.33203125" customWidth="1"/>
  </cols>
  <sheetData>
    <row r="1" spans="1:7" s="1" customFormat="1" ht="15.6" x14ac:dyDescent="0.3">
      <c r="A1" s="2" t="s">
        <v>3</v>
      </c>
      <c r="B1" s="2" t="s">
        <v>9</v>
      </c>
      <c r="C1" s="2" t="s">
        <v>10</v>
      </c>
      <c r="D1" s="2" t="s">
        <v>2</v>
      </c>
      <c r="E1" s="2" t="s">
        <v>14</v>
      </c>
      <c r="F1" s="2" t="s">
        <v>0</v>
      </c>
      <c r="G1" s="2" t="s">
        <v>1</v>
      </c>
    </row>
    <row r="2" spans="1:7" x14ac:dyDescent="0.3">
      <c r="A2" s="5"/>
      <c r="B2" s="5"/>
      <c r="C2" s="5"/>
      <c r="D2" s="5" t="s">
        <v>11</v>
      </c>
      <c r="E2" s="5"/>
      <c r="F2" s="3" t="s">
        <v>12</v>
      </c>
      <c r="G2" s="3" t="s">
        <v>13</v>
      </c>
    </row>
    <row r="3" spans="1:7" x14ac:dyDescent="0.3">
      <c r="A3" s="6" t="s">
        <v>4</v>
      </c>
      <c r="B3" s="6">
        <v>2</v>
      </c>
      <c r="C3" s="6">
        <v>120</v>
      </c>
      <c r="D3" s="6">
        <f>MAX(C3,17)+47</f>
        <v>167</v>
      </c>
      <c r="E3" s="6"/>
      <c r="F3" s="4">
        <f>D3/B3</f>
        <v>83.5</v>
      </c>
      <c r="G3" s="4">
        <f>D3</f>
        <v>167</v>
      </c>
    </row>
    <row r="4" spans="1:7" x14ac:dyDescent="0.3">
      <c r="A4" s="6" t="s">
        <v>5</v>
      </c>
      <c r="B4" s="6">
        <v>32</v>
      </c>
      <c r="C4" s="6">
        <v>800</v>
      </c>
      <c r="D4" s="6">
        <f t="shared" ref="D4:D7" si="0">MAX(C4,17)+47</f>
        <v>847</v>
      </c>
      <c r="E4" s="6"/>
      <c r="F4" s="4">
        <f t="shared" ref="F4:F7" si="1">D4/B4</f>
        <v>26.46875</v>
      </c>
      <c r="G4" s="4">
        <f t="shared" ref="G4:G7" si="2">D4</f>
        <v>847</v>
      </c>
    </row>
    <row r="5" spans="1:7" x14ac:dyDescent="0.3">
      <c r="A5" s="6" t="s">
        <v>6</v>
      </c>
      <c r="B5" s="6">
        <v>2</v>
      </c>
      <c r="C5" s="6">
        <v>120</v>
      </c>
      <c r="D5" s="6">
        <f t="shared" si="0"/>
        <v>167</v>
      </c>
      <c r="E5" s="6"/>
      <c r="F5" s="4">
        <f t="shared" si="1"/>
        <v>83.5</v>
      </c>
      <c r="G5" s="4">
        <f t="shared" si="2"/>
        <v>167</v>
      </c>
    </row>
    <row r="6" spans="1:7" x14ac:dyDescent="0.3">
      <c r="A6" s="6" t="s">
        <v>7</v>
      </c>
      <c r="B6" s="6">
        <v>32</v>
      </c>
      <c r="C6" s="6">
        <v>800</v>
      </c>
      <c r="D6" s="6">
        <f t="shared" si="0"/>
        <v>847</v>
      </c>
      <c r="E6" s="6"/>
      <c r="F6" s="4">
        <f t="shared" si="1"/>
        <v>26.46875</v>
      </c>
      <c r="G6" s="4">
        <f t="shared" si="2"/>
        <v>847</v>
      </c>
    </row>
    <row r="7" spans="1:7" x14ac:dyDescent="0.3">
      <c r="A7" s="7" t="s">
        <v>8</v>
      </c>
      <c r="B7" s="7">
        <v>128</v>
      </c>
      <c r="C7" s="7">
        <v>1500</v>
      </c>
      <c r="D7" s="7">
        <f t="shared" si="0"/>
        <v>1547</v>
      </c>
      <c r="E7" s="7"/>
      <c r="F7" s="8">
        <f t="shared" si="1"/>
        <v>12.0859375</v>
      </c>
      <c r="G7" s="8">
        <f t="shared" si="2"/>
        <v>1547</v>
      </c>
    </row>
    <row r="10" spans="1:7" ht="15.6" x14ac:dyDescent="0.3">
      <c r="A10" s="14" t="s">
        <v>24</v>
      </c>
      <c r="B10" s="2" t="s">
        <v>25</v>
      </c>
      <c r="C10" s="2" t="s">
        <v>26</v>
      </c>
      <c r="D10" s="2" t="s">
        <v>27</v>
      </c>
      <c r="E10" s="13"/>
    </row>
    <row r="11" spans="1:7" x14ac:dyDescent="0.3">
      <c r="A11" s="5" t="s">
        <v>15</v>
      </c>
      <c r="B11" s="10">
        <f>367/12500</f>
        <v>2.9360000000000001E-2</v>
      </c>
      <c r="C11" s="5">
        <f>B11*1000</f>
        <v>29.36</v>
      </c>
      <c r="D11" s="3">
        <f>21042/125</f>
        <v>168.33600000000001</v>
      </c>
      <c r="E11" s="12"/>
    </row>
    <row r="12" spans="1:7" x14ac:dyDescent="0.3">
      <c r="A12" s="6" t="s">
        <v>16</v>
      </c>
      <c r="B12" s="9">
        <f>1047/12500</f>
        <v>8.3760000000000001E-2</v>
      </c>
      <c r="C12" s="6">
        <f t="shared" ref="C12:C19" si="3">B12*1000</f>
        <v>83.76</v>
      </c>
      <c r="D12" s="4">
        <f>2648198/3125</f>
        <v>847.42336</v>
      </c>
      <c r="E12" s="12"/>
    </row>
    <row r="13" spans="1:7" x14ac:dyDescent="0.3">
      <c r="A13" s="6" t="s">
        <v>17</v>
      </c>
      <c r="B13" s="9">
        <f>367/12500</f>
        <v>2.9360000000000001E-2</v>
      </c>
      <c r="C13" s="6">
        <f t="shared" si="3"/>
        <v>29.36</v>
      </c>
      <c r="D13" s="4">
        <f>21042/125</f>
        <v>168.33600000000001</v>
      </c>
      <c r="E13" s="12"/>
    </row>
    <row r="14" spans="1:7" x14ac:dyDescent="0.3">
      <c r="A14" s="6" t="s">
        <v>18</v>
      </c>
      <c r="B14" s="9">
        <f>1047/12500</f>
        <v>8.3760000000000001E-2</v>
      </c>
      <c r="C14" s="6">
        <f t="shared" si="3"/>
        <v>83.76</v>
      </c>
      <c r="D14" s="4">
        <f>105928/125</f>
        <v>847.42399999999998</v>
      </c>
      <c r="E14" s="12"/>
    </row>
    <row r="15" spans="1:7" x14ac:dyDescent="0.3">
      <c r="A15" s="6" t="s">
        <v>19</v>
      </c>
      <c r="B15" s="9">
        <f>23021/781250</f>
        <v>2.9466880000000001E-2</v>
      </c>
      <c r="C15" s="6">
        <f t="shared" si="3"/>
        <v>29.46688</v>
      </c>
      <c r="D15" s="4">
        <f>21209/125</f>
        <v>169.672</v>
      </c>
      <c r="E15" s="12"/>
    </row>
    <row r="16" spans="1:7" x14ac:dyDescent="0.3">
      <c r="A16" s="6" t="s">
        <v>20</v>
      </c>
      <c r="B16" s="9">
        <f>23021/781250</f>
        <v>2.9466880000000001E-2</v>
      </c>
      <c r="C16" s="6">
        <f t="shared" si="3"/>
        <v>29.46688</v>
      </c>
      <c r="D16" s="4">
        <f>21209/125</f>
        <v>169.672</v>
      </c>
      <c r="E16" s="12"/>
    </row>
    <row r="17" spans="1:5" x14ac:dyDescent="0.3">
      <c r="A17" s="6" t="s">
        <v>21</v>
      </c>
      <c r="B17" s="9">
        <f>32732/390625</f>
        <v>8.3793919999999994E-2</v>
      </c>
      <c r="C17" s="6">
        <f t="shared" si="3"/>
        <v>83.79392</v>
      </c>
      <c r="D17" s="4">
        <f>105981/125</f>
        <v>847.84799999999996</v>
      </c>
      <c r="E17" s="12"/>
    </row>
    <row r="18" spans="1:5" x14ac:dyDescent="0.3">
      <c r="A18" s="6" t="s">
        <v>22</v>
      </c>
      <c r="B18" s="9">
        <f>1747/12500</f>
        <v>0.13976</v>
      </c>
      <c r="C18" s="6">
        <f t="shared" si="3"/>
        <v>139.76</v>
      </c>
      <c r="D18" s="4">
        <f>966996/625</f>
        <v>1547.1936000000001</v>
      </c>
      <c r="E18" s="12"/>
    </row>
    <row r="19" spans="1:5" x14ac:dyDescent="0.3">
      <c r="A19" s="7" t="s">
        <v>23</v>
      </c>
      <c r="B19" s="11">
        <f>1636599/19531250</f>
        <v>8.3793868800000004E-2</v>
      </c>
      <c r="C19" s="7">
        <f t="shared" si="3"/>
        <v>83.793868799999998</v>
      </c>
      <c r="D19" s="8">
        <f>2649521/3125</f>
        <v>847.84672</v>
      </c>
      <c r="E19" s="12"/>
    </row>
    <row r="21" spans="1:5" x14ac:dyDescent="0.3">
      <c r="A21" t="s">
        <v>29</v>
      </c>
      <c r="B21" t="s">
        <v>28</v>
      </c>
    </row>
    <row r="22" spans="1:5" x14ac:dyDescent="0.3">
      <c r="A22" t="s">
        <v>30</v>
      </c>
    </row>
    <row r="23" spans="1:5" x14ac:dyDescent="0.3">
      <c r="A23" t="s">
        <v>31</v>
      </c>
    </row>
    <row r="24" spans="1:5" x14ac:dyDescent="0.3">
      <c r="A24" t="s">
        <v>32</v>
      </c>
    </row>
    <row r="25" spans="1:5" x14ac:dyDescent="0.3">
      <c r="A25" t="s">
        <v>33</v>
      </c>
    </row>
    <row r="26" spans="1:5" x14ac:dyDescent="0.3">
      <c r="A26" t="s">
        <v>34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dcterms:created xsi:type="dcterms:W3CDTF">2017-12-26T18:07:58Z</dcterms:created>
  <dcterms:modified xsi:type="dcterms:W3CDTF">2017-12-28T12:53:56Z</dcterms:modified>
</cp:coreProperties>
</file>