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iofreixas/Downloads/"/>
    </mc:Choice>
  </mc:AlternateContent>
  <xr:revisionPtr revIDLastSave="0" documentId="8_{F7D44312-C3BE-A746-BD9F-7108C526EB15}" xr6:coauthVersionLast="47" xr6:coauthVersionMax="47" xr10:uidLastSave="{00000000-0000-0000-0000-000000000000}"/>
  <bookViews>
    <workbookView xWindow="1080" yWindow="1240" windowWidth="27640" windowHeight="16180" xr2:uid="{F8A60AF0-EFA4-EC40-A949-DCF35DE961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 s="1"/>
  <c r="AA16" i="1"/>
  <c r="AB16" i="1" s="1"/>
  <c r="M16" i="1"/>
  <c r="N16" i="1" s="1"/>
  <c r="N2" i="1" s="1"/>
  <c r="F16" i="1"/>
  <c r="G16" i="1" s="1"/>
  <c r="AP15" i="1"/>
  <c r="AO15" i="1"/>
  <c r="AB15" i="1"/>
  <c r="AA15" i="1"/>
  <c r="U15" i="1"/>
  <c r="T15" i="1"/>
  <c r="N15" i="1"/>
  <c r="M15" i="1"/>
  <c r="G15" i="1"/>
  <c r="F15" i="1"/>
  <c r="AP14" i="1"/>
  <c r="AO14" i="1"/>
  <c r="AB14" i="1"/>
  <c r="AA14" i="1"/>
  <c r="U14" i="1"/>
  <c r="T14" i="1"/>
  <c r="N14" i="1"/>
  <c r="M14" i="1"/>
  <c r="G14" i="1"/>
  <c r="F14" i="1"/>
  <c r="AP13" i="1"/>
  <c r="AO13" i="1"/>
  <c r="AI13" i="1"/>
  <c r="AH13" i="1"/>
  <c r="AB13" i="1"/>
  <c r="AA13" i="1"/>
  <c r="U13" i="1"/>
  <c r="T13" i="1"/>
  <c r="N13" i="1"/>
  <c r="M13" i="1"/>
  <c r="G13" i="1"/>
  <c r="F13" i="1"/>
  <c r="AP12" i="1"/>
  <c r="AO12" i="1"/>
  <c r="AI12" i="1"/>
  <c r="AH12" i="1"/>
  <c r="AB12" i="1"/>
  <c r="AA12" i="1"/>
  <c r="U12" i="1"/>
  <c r="T12" i="1"/>
  <c r="N12" i="1"/>
  <c r="M12" i="1"/>
  <c r="G12" i="1"/>
  <c r="F12" i="1"/>
  <c r="AP11" i="1"/>
  <c r="AO11" i="1"/>
  <c r="AI11" i="1"/>
  <c r="AH11" i="1"/>
  <c r="AB11" i="1"/>
  <c r="AA11" i="1"/>
  <c r="U11" i="1"/>
  <c r="T11" i="1"/>
  <c r="N11" i="1"/>
  <c r="M11" i="1"/>
  <c r="G11" i="1"/>
  <c r="F11" i="1"/>
  <c r="AP10" i="1"/>
  <c r="AO10" i="1"/>
  <c r="AI10" i="1"/>
  <c r="AH10" i="1"/>
  <c r="AB10" i="1"/>
  <c r="AA10" i="1"/>
  <c r="U10" i="1"/>
  <c r="T10" i="1"/>
  <c r="N10" i="1"/>
  <c r="M10" i="1"/>
  <c r="G10" i="1"/>
  <c r="F10" i="1"/>
  <c r="AP9" i="1"/>
  <c r="AO9" i="1"/>
  <c r="AI9" i="1"/>
  <c r="AH9" i="1"/>
  <c r="AB9" i="1"/>
  <c r="AA9" i="1"/>
  <c r="U9" i="1"/>
  <c r="T9" i="1"/>
  <c r="N9" i="1"/>
  <c r="M9" i="1"/>
  <c r="G9" i="1"/>
  <c r="F9" i="1"/>
  <c r="AP8" i="1"/>
  <c r="AO8" i="1"/>
  <c r="AI8" i="1"/>
  <c r="AH8" i="1"/>
  <c r="AB8" i="1"/>
  <c r="AA8" i="1"/>
  <c r="U8" i="1"/>
  <c r="T8" i="1"/>
  <c r="N8" i="1"/>
  <c r="M8" i="1"/>
  <c r="G8" i="1"/>
  <c r="F8" i="1"/>
  <c r="AP7" i="1"/>
  <c r="AO7" i="1"/>
  <c r="AI7" i="1"/>
  <c r="AH7" i="1"/>
  <c r="AB7" i="1"/>
  <c r="AA7" i="1"/>
  <c r="U7" i="1"/>
  <c r="T7" i="1"/>
  <c r="N7" i="1"/>
  <c r="M7" i="1"/>
  <c r="G7" i="1"/>
  <c r="F7" i="1"/>
  <c r="AP6" i="1"/>
  <c r="AO6" i="1"/>
  <c r="AI6" i="1"/>
  <c r="AH6" i="1"/>
  <c r="AB6" i="1"/>
  <c r="AA6" i="1"/>
  <c r="U6" i="1"/>
  <c r="T6" i="1"/>
  <c r="N6" i="1"/>
  <c r="M6" i="1"/>
  <c r="G6" i="1"/>
  <c r="F6" i="1"/>
  <c r="AP5" i="1"/>
  <c r="AO5" i="1"/>
  <c r="AI5" i="1"/>
  <c r="AH5" i="1"/>
  <c r="AB5" i="1"/>
  <c r="AA5" i="1"/>
  <c r="U5" i="1"/>
  <c r="T5" i="1"/>
  <c r="N5" i="1"/>
  <c r="M5" i="1"/>
  <c r="G5" i="1"/>
  <c r="F5" i="1"/>
  <c r="AP4" i="1"/>
  <c r="AP2" i="1" s="1"/>
  <c r="AO4" i="1"/>
  <c r="AI4" i="1"/>
  <c r="AH4" i="1"/>
  <c r="AB4" i="1"/>
  <c r="AB2" i="1" s="1"/>
  <c r="AA4" i="1"/>
  <c r="U4" i="1"/>
  <c r="T4" i="1"/>
  <c r="N4" i="1"/>
  <c r="M4" i="1"/>
  <c r="G4" i="1"/>
  <c r="F4" i="1"/>
  <c r="AN2" i="1"/>
  <c r="AK2" i="1"/>
  <c r="AG2" i="1"/>
  <c r="AI2" i="1" s="1"/>
  <c r="AD2" i="1"/>
  <c r="Z2" i="1"/>
  <c r="W2" i="1"/>
  <c r="S2" i="1"/>
  <c r="U2" i="1" s="1"/>
  <c r="P2" i="1"/>
  <c r="L2" i="1"/>
  <c r="I2" i="1"/>
  <c r="E2" i="1"/>
  <c r="B2" i="1"/>
  <c r="G2" i="1" l="1"/>
</calcChain>
</file>

<file path=xl/sharedStrings.xml><?xml version="1.0" encoding="utf-8"?>
<sst xmlns="http://schemas.openxmlformats.org/spreadsheetml/2006/main" count="110" uniqueCount="28">
  <si>
    <t>Kilos</t>
  </si>
  <si>
    <t>Precio</t>
  </si>
  <si>
    <t>Fecha ingreso</t>
  </si>
  <si>
    <t>Stock Valorizado</t>
  </si>
  <si>
    <t>Meses en Stock</t>
  </si>
  <si>
    <t>MesesxValor</t>
  </si>
  <si>
    <t>AA4625 X60</t>
  </si>
  <si>
    <t>AA4612 X60</t>
  </si>
  <si>
    <t>AK0386 X115</t>
  </si>
  <si>
    <t>AA4999 X60</t>
  </si>
  <si>
    <t>AK4387 X60</t>
  </si>
  <si>
    <t>AH7403 X60</t>
  </si>
  <si>
    <t>AT7610 X30</t>
  </si>
  <si>
    <t>AT7631 X30</t>
  </si>
  <si>
    <t>AT7612 X25</t>
  </si>
  <si>
    <t>CP2818 X120</t>
  </si>
  <si>
    <t>LA6113 X110</t>
  </si>
  <si>
    <t>RE2008 X120</t>
  </si>
  <si>
    <t>CP2876 X120</t>
  </si>
  <si>
    <t>RE2319 X120</t>
  </si>
  <si>
    <t>TK7644  X115</t>
  </si>
  <si>
    <t>UR1435 X120</t>
  </si>
  <si>
    <t>UR1693 X110</t>
  </si>
  <si>
    <t>UR1441 X120</t>
  </si>
  <si>
    <t>WA0435 X120</t>
  </si>
  <si>
    <t>UR1432 X 120</t>
  </si>
  <si>
    <t>UR1721 X120</t>
  </si>
  <si>
    <t>UR1786 X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</si>
</sst>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5" formatCode="_-* #,##0_-;\-* #,##0_-;_-* &quot;-&quot;??_-;_-@_-"/>
    <numFmt numFmtId="167" formatCode="_-&quot;$&quot;\ * #,##0_-;\-&quot;$&quot;\ * #,##0_-;_-&quot;$&quot;\ * &quot;-&quot;??_-;_-@_-"/>
    <numFmt numFmtId="168" formatCode="#,##0.0000"/>
    <numFmt numFmtId="169" formatCode="\ dd\/mm\/yyyy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" fontId="2" fillId="0" borderId="1" xfId="2" applyNumberFormat="1" applyFont="1" applyBorder="1" applyAlignment="1">
      <alignment horizontal="center"/>
    </xf>
    <xf numFmtId="1" fontId="2" fillId="0" borderId="0" xfId="2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168" fontId="3" fillId="0" borderId="0" xfId="0" applyNumberFormat="1" applyFont="1" applyAlignment="1">
      <alignment vertical="top"/>
    </xf>
    <xf numFmtId="169" fontId="3" fillId="0" borderId="0" xfId="0" applyNumberFormat="1" applyFont="1" applyAlignment="1">
      <alignment vertical="top"/>
    </xf>
    <xf numFmtId="2" fontId="0" fillId="0" borderId="0" xfId="0" applyNumberFormat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168" fontId="3" fillId="0" borderId="0" xfId="0" applyNumberFormat="1" applyFont="1" applyAlignment="1">
      <alignment horizontal="center" vertical="top"/>
    </xf>
    <xf numFmtId="169" fontId="3" fillId="0" borderId="0" xfId="0" applyNumberFormat="1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E995-11DA-8C42-9D12-46372DAD7AF2}">
  <dimension ref="A1:AP25"/>
  <sheetViews>
    <sheetView tabSelected="1" workbookViewId="0">
      <selection activeCell="E29" sqref="E29"/>
    </sheetView>
  </sheetViews>
  <sheetFormatPr baseColWidth="10" defaultRowHeight="16" x14ac:dyDescent="0.2"/>
  <sheetData>
    <row r="1" spans="1:42" x14ac:dyDescent="0.2">
      <c r="A1" s="1">
        <v>45838</v>
      </c>
      <c r="B1" s="1"/>
      <c r="C1" s="1"/>
      <c r="D1" s="1"/>
      <c r="E1" s="1"/>
      <c r="F1" s="1"/>
      <c r="G1" s="1"/>
      <c r="H1" s="1">
        <v>45808</v>
      </c>
      <c r="I1" s="1"/>
      <c r="J1" s="1"/>
      <c r="K1" s="1"/>
      <c r="L1" s="1"/>
      <c r="M1" s="1"/>
      <c r="N1" s="1"/>
      <c r="O1" s="1">
        <v>45777</v>
      </c>
      <c r="P1" s="1"/>
      <c r="Q1" s="1"/>
      <c r="R1" s="1"/>
      <c r="S1" s="1"/>
      <c r="T1" s="1"/>
      <c r="U1" s="1"/>
      <c r="V1" s="1">
        <v>45747</v>
      </c>
      <c r="W1" s="1"/>
      <c r="X1" s="1"/>
      <c r="Y1" s="1"/>
      <c r="Z1" s="1"/>
      <c r="AA1" s="1"/>
      <c r="AB1" s="1"/>
      <c r="AC1" s="1">
        <v>45716</v>
      </c>
      <c r="AD1" s="1"/>
      <c r="AE1" s="1"/>
      <c r="AF1" s="1"/>
      <c r="AG1" s="1"/>
      <c r="AH1" s="1"/>
      <c r="AI1" s="1"/>
      <c r="AJ1" s="1">
        <v>45688</v>
      </c>
      <c r="AK1" s="1"/>
      <c r="AL1" s="1"/>
      <c r="AM1" s="1"/>
      <c r="AN1" s="1"/>
      <c r="AO1" s="1"/>
      <c r="AP1" s="1"/>
    </row>
    <row r="2" spans="1:42" x14ac:dyDescent="0.2">
      <c r="A2" s="2"/>
      <c r="B2" s="3">
        <f>+SUM(B4:B1048576)</f>
        <v>3996</v>
      </c>
      <c r="C2" s="2"/>
      <c r="D2" s="2"/>
      <c r="E2" s="4">
        <f>+SUM(E4:E1048576)</f>
        <v>23621.489999999998</v>
      </c>
      <c r="F2" s="2"/>
      <c r="G2" s="5">
        <f>+SUM(G4:G1048576)/E2</f>
        <v>4.5513859766396338</v>
      </c>
      <c r="H2" s="2"/>
      <c r="I2" s="3">
        <f>+SUM(I4:I1048576)</f>
        <v>3476.5</v>
      </c>
      <c r="J2" s="2"/>
      <c r="K2" s="2"/>
      <c r="L2" s="4">
        <f>+SUM(L4:L1048576)</f>
        <v>17528.814999999995</v>
      </c>
      <c r="M2" s="2"/>
      <c r="N2" s="5">
        <f>+SUM(N4:N1048576)/L2</f>
        <v>9.3965301039079581</v>
      </c>
      <c r="O2" s="2"/>
      <c r="P2" s="3">
        <f>+SUM(P4:P1048576)</f>
        <v>2724.5</v>
      </c>
      <c r="Q2" s="2"/>
      <c r="R2" s="2"/>
      <c r="S2" s="4">
        <f>+SUM(S4:S1048576)</f>
        <v>9912.9650000000001</v>
      </c>
      <c r="T2" s="2"/>
      <c r="U2" s="5">
        <f>+SUM(U4:U1048576)/S2</f>
        <v>17.038519672637463</v>
      </c>
      <c r="V2" s="2"/>
      <c r="W2" s="3">
        <f>+SUM(W4:W1048576)</f>
        <v>4628.5</v>
      </c>
      <c r="X2" s="2"/>
      <c r="Y2" s="2"/>
      <c r="Z2" s="4">
        <f>+SUM(Z4:Z1048576)</f>
        <v>19949.014999999996</v>
      </c>
      <c r="AA2" s="2"/>
      <c r="AB2" s="5">
        <f>+SUM(AB4:AB1048576)/Z2</f>
        <v>12.352355500593223</v>
      </c>
      <c r="AC2" s="2"/>
      <c r="AD2" s="3">
        <f>+SUM(AD4:AD1048576)</f>
        <v>2368.5</v>
      </c>
      <c r="AE2" s="2"/>
      <c r="AF2" s="2"/>
      <c r="AG2" s="4">
        <f>+SUM(AG4:AG1048576)</f>
        <v>10611.724999999999</v>
      </c>
      <c r="AH2" s="2"/>
      <c r="AI2" s="5">
        <f>+SUM(AI4:AI1048576)/AG2</f>
        <v>22.608654452190073</v>
      </c>
      <c r="AJ2" s="2"/>
      <c r="AK2" s="3">
        <f>+SUM(AK4:AK1048576)</f>
        <v>3904.5</v>
      </c>
      <c r="AL2" s="2"/>
      <c r="AM2" s="2"/>
      <c r="AN2" s="4">
        <f>+SUM(AN4:AN1048576)</f>
        <v>18946.384999999998</v>
      </c>
      <c r="AO2" s="2"/>
      <c r="AP2" s="6">
        <f>+SUM(AP4:AP1048576)/AN2</f>
        <v>14.643304830974357</v>
      </c>
    </row>
    <row r="3" spans="1:42" x14ac:dyDescent="0.2">
      <c r="A3" s="7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9" t="s">
        <v>5</v>
      </c>
      <c r="H3" s="7"/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9" t="s">
        <v>5</v>
      </c>
      <c r="O3" s="7"/>
      <c r="P3" s="8" t="s">
        <v>0</v>
      </c>
      <c r="Q3" s="8" t="s">
        <v>1</v>
      </c>
      <c r="R3" s="8" t="s">
        <v>2</v>
      </c>
      <c r="S3" s="8" t="s">
        <v>3</v>
      </c>
      <c r="T3" s="8" t="s">
        <v>4</v>
      </c>
      <c r="U3" s="9" t="s">
        <v>5</v>
      </c>
      <c r="V3" s="7"/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7"/>
      <c r="AD3" s="8" t="s">
        <v>0</v>
      </c>
      <c r="AE3" s="8" t="s">
        <v>1</v>
      </c>
      <c r="AF3" s="8" t="s">
        <v>2</v>
      </c>
      <c r="AG3" s="8" t="s">
        <v>3</v>
      </c>
      <c r="AH3" s="8" t="s">
        <v>4</v>
      </c>
      <c r="AI3" s="9" t="s">
        <v>5</v>
      </c>
      <c r="AJ3" s="7"/>
      <c r="AK3" s="8" t="s">
        <v>0</v>
      </c>
      <c r="AL3" s="8" t="s">
        <v>1</v>
      </c>
      <c r="AM3" s="8" t="s">
        <v>2</v>
      </c>
      <c r="AN3" s="8" t="s">
        <v>3</v>
      </c>
      <c r="AO3" s="8" t="s">
        <v>4</v>
      </c>
      <c r="AP3" s="8" t="s">
        <v>5</v>
      </c>
    </row>
    <row r="4" spans="1:42" x14ac:dyDescent="0.2">
      <c r="A4" s="10" t="s">
        <v>6</v>
      </c>
      <c r="B4" s="11">
        <v>300</v>
      </c>
      <c r="C4" s="11">
        <v>5.37</v>
      </c>
      <c r="D4" s="12">
        <v>45805</v>
      </c>
      <c r="E4" s="11">
        <v>1611</v>
      </c>
      <c r="F4" s="13">
        <f>+($A$1-D4)/30</f>
        <v>1.1000000000000001</v>
      </c>
      <c r="G4" s="14">
        <f>+F4*E4</f>
        <v>1772.1000000000001</v>
      </c>
      <c r="H4" s="10" t="s">
        <v>6</v>
      </c>
      <c r="I4" s="11">
        <v>240</v>
      </c>
      <c r="J4" s="11">
        <v>5.37</v>
      </c>
      <c r="K4" s="12">
        <v>45779</v>
      </c>
      <c r="L4" s="11">
        <v>1288.8</v>
      </c>
      <c r="M4" s="13">
        <f>+($H$1-K4)/30</f>
        <v>0.96666666666666667</v>
      </c>
      <c r="N4" s="14">
        <f>+M4*L4</f>
        <v>1245.8399999999999</v>
      </c>
      <c r="O4" s="10" t="s">
        <v>7</v>
      </c>
      <c r="P4" s="11">
        <v>197</v>
      </c>
      <c r="Q4" s="11">
        <v>2.98</v>
      </c>
      <c r="R4" s="12">
        <v>45465</v>
      </c>
      <c r="S4" s="11">
        <v>587.05999999999995</v>
      </c>
      <c r="T4" s="13">
        <f>+($O$1-R4)/30</f>
        <v>10.4</v>
      </c>
      <c r="U4" s="14">
        <f>+T4*S4</f>
        <v>6105.424</v>
      </c>
      <c r="V4" s="10" t="s">
        <v>7</v>
      </c>
      <c r="W4" s="11">
        <v>197</v>
      </c>
      <c r="X4" s="11">
        <v>2.98</v>
      </c>
      <c r="Y4" s="12">
        <v>45465</v>
      </c>
      <c r="Z4" s="11">
        <v>587.05999999999995</v>
      </c>
      <c r="AA4" s="13">
        <f>+($V$1-Y4)/30</f>
        <v>9.4</v>
      </c>
      <c r="AB4" s="14">
        <f>+AA4*Z4</f>
        <v>5518.3639999999996</v>
      </c>
      <c r="AC4" s="7" t="s">
        <v>7</v>
      </c>
      <c r="AD4" s="15">
        <v>258</v>
      </c>
      <c r="AE4" s="15">
        <v>2.98</v>
      </c>
      <c r="AF4" s="16">
        <v>45465</v>
      </c>
      <c r="AG4" s="15">
        <v>768.84</v>
      </c>
      <c r="AH4" s="13">
        <f t="shared" ref="AH4:AH13" si="0">+($AC$1-AF4)/30</f>
        <v>8.3666666666666671</v>
      </c>
      <c r="AI4" s="14">
        <f t="shared" ref="AI4:AI13" si="1">+AH4*AG4</f>
        <v>6432.6280000000006</v>
      </c>
      <c r="AJ4" s="7" t="s">
        <v>7</v>
      </c>
      <c r="AK4" s="15">
        <v>258</v>
      </c>
      <c r="AL4" s="15">
        <v>2.98</v>
      </c>
      <c r="AM4" s="16">
        <v>45465</v>
      </c>
      <c r="AN4" s="15">
        <v>768.84</v>
      </c>
      <c r="AO4" s="13">
        <f t="shared" ref="AO4:AO15" si="2">+($AJ$1-AM4)/30</f>
        <v>7.4333333333333336</v>
      </c>
      <c r="AP4" s="17">
        <f>+AO4*AN4</f>
        <v>5715.0440000000008</v>
      </c>
    </row>
    <row r="5" spans="1:42" x14ac:dyDescent="0.2">
      <c r="A5" s="10" t="s">
        <v>8</v>
      </c>
      <c r="B5" s="11">
        <v>345</v>
      </c>
      <c r="C5" s="11">
        <v>5.26</v>
      </c>
      <c r="D5" s="12">
        <v>45779</v>
      </c>
      <c r="E5" s="11">
        <v>1814.7</v>
      </c>
      <c r="F5" s="13">
        <f t="shared" ref="F5:F17" si="3">+($A$1-D5)/30</f>
        <v>1.9666666666666666</v>
      </c>
      <c r="G5" s="14">
        <f t="shared" ref="G5:G17" si="4">+F5*E5</f>
        <v>3568.91</v>
      </c>
      <c r="H5" s="10" t="s">
        <v>8</v>
      </c>
      <c r="I5" s="11">
        <v>345</v>
      </c>
      <c r="J5" s="11">
        <v>5.26</v>
      </c>
      <c r="K5" s="12">
        <v>45779</v>
      </c>
      <c r="L5" s="11">
        <v>1814.7</v>
      </c>
      <c r="M5" s="13">
        <f t="shared" ref="M5:M16" si="5">+($H$1-K5)/30</f>
        <v>0.96666666666666667</v>
      </c>
      <c r="N5" s="14">
        <f t="shared" ref="N5:N16" si="6">+M5*L5</f>
        <v>1754.21</v>
      </c>
      <c r="O5" s="10" t="s">
        <v>6</v>
      </c>
      <c r="P5" s="11">
        <v>418</v>
      </c>
      <c r="Q5" s="11">
        <v>5.37</v>
      </c>
      <c r="R5" s="12">
        <v>45721</v>
      </c>
      <c r="S5" s="11">
        <v>2244.66</v>
      </c>
      <c r="T5" s="13">
        <f t="shared" ref="T5:T14" si="7">+($O$1-R5)/30</f>
        <v>1.8666666666666667</v>
      </c>
      <c r="U5" s="14">
        <f t="shared" ref="U5:U15" si="8">+T5*S5</f>
        <v>4190.0320000000002</v>
      </c>
      <c r="V5" s="10" t="s">
        <v>6</v>
      </c>
      <c r="W5" s="11">
        <v>839</v>
      </c>
      <c r="X5" s="11">
        <v>5.37</v>
      </c>
      <c r="Y5" s="12">
        <v>45721</v>
      </c>
      <c r="Z5" s="11">
        <v>4505.43</v>
      </c>
      <c r="AA5" s="13">
        <f t="shared" ref="AA5:AA16" si="9">+($V$1-Y5)/30</f>
        <v>0.8666666666666667</v>
      </c>
      <c r="AB5" s="14">
        <f t="shared" ref="AB5:AB15" si="10">+AA5*Z5</f>
        <v>3904.7060000000006</v>
      </c>
      <c r="AC5" s="7" t="s">
        <v>9</v>
      </c>
      <c r="AD5" s="15">
        <v>304</v>
      </c>
      <c r="AE5" s="15">
        <v>6.55</v>
      </c>
      <c r="AF5" s="16">
        <v>44867</v>
      </c>
      <c r="AG5" s="15">
        <v>1991.2</v>
      </c>
      <c r="AH5" s="13">
        <f t="shared" si="0"/>
        <v>28.3</v>
      </c>
      <c r="AI5" s="14">
        <f t="shared" si="1"/>
        <v>56350.96</v>
      </c>
      <c r="AJ5" s="7" t="s">
        <v>9</v>
      </c>
      <c r="AK5" s="15">
        <v>304</v>
      </c>
      <c r="AL5" s="15">
        <v>6.55</v>
      </c>
      <c r="AM5" s="16">
        <v>44867</v>
      </c>
      <c r="AN5" s="15">
        <v>1991.2</v>
      </c>
      <c r="AO5" s="13">
        <f t="shared" si="2"/>
        <v>27.366666666666667</v>
      </c>
      <c r="AP5" s="17">
        <f t="shared" ref="AP5:AP15" si="11">+AO5*AN5</f>
        <v>54492.506666666668</v>
      </c>
    </row>
    <row r="6" spans="1:42" x14ac:dyDescent="0.2">
      <c r="A6" s="10" t="s">
        <v>10</v>
      </c>
      <c r="B6" s="11">
        <v>255</v>
      </c>
      <c r="C6" s="11">
        <v>3.15</v>
      </c>
      <c r="D6" s="12">
        <v>43259</v>
      </c>
      <c r="E6" s="11">
        <v>803.25</v>
      </c>
      <c r="F6" s="13">
        <f t="shared" si="3"/>
        <v>85.966666666666669</v>
      </c>
      <c r="G6" s="14">
        <f t="shared" si="4"/>
        <v>69052.725000000006</v>
      </c>
      <c r="H6" s="10" t="s">
        <v>10</v>
      </c>
      <c r="I6" s="11">
        <v>255</v>
      </c>
      <c r="J6" s="11">
        <v>3.15</v>
      </c>
      <c r="K6" s="12">
        <v>43259</v>
      </c>
      <c r="L6" s="11">
        <v>803.25</v>
      </c>
      <c r="M6" s="13">
        <f t="shared" si="5"/>
        <v>84.966666666666669</v>
      </c>
      <c r="N6" s="14">
        <f t="shared" si="6"/>
        <v>68249.475000000006</v>
      </c>
      <c r="O6" s="10" t="s">
        <v>10</v>
      </c>
      <c r="P6" s="11">
        <v>255</v>
      </c>
      <c r="Q6" s="11">
        <v>3.15</v>
      </c>
      <c r="R6" s="12">
        <v>43259</v>
      </c>
      <c r="S6" s="11">
        <v>803.25</v>
      </c>
      <c r="T6" s="13">
        <f t="shared" si="7"/>
        <v>83.933333333333337</v>
      </c>
      <c r="U6" s="14">
        <f t="shared" si="8"/>
        <v>67419.45</v>
      </c>
      <c r="V6" s="10" t="s">
        <v>9</v>
      </c>
      <c r="W6" s="11">
        <v>304</v>
      </c>
      <c r="X6" s="11">
        <v>6.55</v>
      </c>
      <c r="Y6" s="12">
        <v>44867</v>
      </c>
      <c r="Z6" s="11">
        <v>1991.2</v>
      </c>
      <c r="AA6" s="13">
        <f t="shared" si="9"/>
        <v>29.333333333333332</v>
      </c>
      <c r="AB6" s="14">
        <f t="shared" si="10"/>
        <v>58408.533333333333</v>
      </c>
      <c r="AC6" s="7" t="s">
        <v>10</v>
      </c>
      <c r="AD6" s="15">
        <v>275</v>
      </c>
      <c r="AE6" s="15">
        <v>3.15</v>
      </c>
      <c r="AF6" s="16">
        <v>43259</v>
      </c>
      <c r="AG6" s="15">
        <v>866.25</v>
      </c>
      <c r="AH6" s="13">
        <f t="shared" si="0"/>
        <v>81.900000000000006</v>
      </c>
      <c r="AI6" s="14">
        <f t="shared" si="1"/>
        <v>70945.875</v>
      </c>
      <c r="AJ6" s="7" t="s">
        <v>11</v>
      </c>
      <c r="AK6" s="15">
        <v>568</v>
      </c>
      <c r="AL6" s="15">
        <v>6.21</v>
      </c>
      <c r="AM6" s="16">
        <v>45606</v>
      </c>
      <c r="AN6" s="15">
        <v>3527.28</v>
      </c>
      <c r="AO6" s="13">
        <f t="shared" si="2"/>
        <v>2.7333333333333334</v>
      </c>
      <c r="AP6" s="17">
        <f t="shared" si="11"/>
        <v>9641.232</v>
      </c>
    </row>
    <row r="7" spans="1:42" x14ac:dyDescent="0.2">
      <c r="A7" s="10" t="s">
        <v>12</v>
      </c>
      <c r="B7" s="11">
        <v>150</v>
      </c>
      <c r="C7" s="11">
        <v>18.079999999999998</v>
      </c>
      <c r="D7" s="12">
        <v>45805</v>
      </c>
      <c r="E7" s="11">
        <v>2712</v>
      </c>
      <c r="F7" s="13">
        <f t="shared" si="3"/>
        <v>1.1000000000000001</v>
      </c>
      <c r="G7" s="14">
        <f t="shared" si="4"/>
        <v>2983.2000000000003</v>
      </c>
      <c r="H7" s="10" t="s">
        <v>12</v>
      </c>
      <c r="I7" s="11">
        <v>110</v>
      </c>
      <c r="J7" s="11">
        <v>18.079999999999998</v>
      </c>
      <c r="K7" s="12">
        <v>45779</v>
      </c>
      <c r="L7" s="11">
        <v>1988.8</v>
      </c>
      <c r="M7" s="13">
        <f t="shared" si="5"/>
        <v>0.96666666666666667</v>
      </c>
      <c r="N7" s="14">
        <f t="shared" si="6"/>
        <v>1922.5066666666667</v>
      </c>
      <c r="O7" s="10" t="s">
        <v>12</v>
      </c>
      <c r="P7" s="11">
        <v>20</v>
      </c>
      <c r="Q7" s="11">
        <v>18.079999999999998</v>
      </c>
      <c r="R7" s="12">
        <v>45721</v>
      </c>
      <c r="S7" s="11">
        <v>361.6</v>
      </c>
      <c r="T7" s="13">
        <f t="shared" si="7"/>
        <v>1.8666666666666667</v>
      </c>
      <c r="U7" s="14">
        <f t="shared" si="8"/>
        <v>674.98666666666668</v>
      </c>
      <c r="V7" s="10" t="s">
        <v>10</v>
      </c>
      <c r="W7" s="11">
        <v>275</v>
      </c>
      <c r="X7" s="11">
        <v>3.15</v>
      </c>
      <c r="Y7" s="12">
        <v>43259</v>
      </c>
      <c r="Z7" s="11">
        <v>866.25</v>
      </c>
      <c r="AA7" s="13">
        <f t="shared" si="9"/>
        <v>82.933333333333337</v>
      </c>
      <c r="AB7" s="14">
        <f t="shared" si="10"/>
        <v>71841</v>
      </c>
      <c r="AC7" s="7" t="s">
        <v>13</v>
      </c>
      <c r="AD7" s="15">
        <v>30</v>
      </c>
      <c r="AE7" s="15">
        <v>10.06</v>
      </c>
      <c r="AF7" s="16">
        <v>45465</v>
      </c>
      <c r="AG7" s="15">
        <v>301.8</v>
      </c>
      <c r="AH7" s="13">
        <f t="shared" si="0"/>
        <v>8.3666666666666671</v>
      </c>
      <c r="AI7" s="14">
        <f t="shared" si="1"/>
        <v>2525.0600000000004</v>
      </c>
      <c r="AJ7" s="7" t="s">
        <v>10</v>
      </c>
      <c r="AK7" s="15">
        <v>296</v>
      </c>
      <c r="AL7" s="15">
        <v>3.15</v>
      </c>
      <c r="AM7" s="16">
        <v>43259</v>
      </c>
      <c r="AN7" s="15">
        <v>932.4</v>
      </c>
      <c r="AO7" s="13">
        <f t="shared" si="2"/>
        <v>80.966666666666669</v>
      </c>
      <c r="AP7" s="17">
        <f t="shared" si="11"/>
        <v>75493.320000000007</v>
      </c>
    </row>
    <row r="8" spans="1:42" x14ac:dyDescent="0.2">
      <c r="A8" s="10" t="s">
        <v>14</v>
      </c>
      <c r="B8" s="11">
        <v>75</v>
      </c>
      <c r="C8" s="11">
        <v>9.07</v>
      </c>
      <c r="D8" s="12">
        <v>45805</v>
      </c>
      <c r="E8" s="11">
        <v>680.25</v>
      </c>
      <c r="F8" s="13">
        <f t="shared" si="3"/>
        <v>1.1000000000000001</v>
      </c>
      <c r="G8" s="14">
        <f t="shared" si="4"/>
        <v>748.27500000000009</v>
      </c>
      <c r="H8" s="10" t="s">
        <v>14</v>
      </c>
      <c r="I8" s="11">
        <v>50</v>
      </c>
      <c r="J8" s="11">
        <v>9.07</v>
      </c>
      <c r="K8" s="12">
        <v>45779</v>
      </c>
      <c r="L8" s="11">
        <v>453.5</v>
      </c>
      <c r="M8" s="13">
        <f t="shared" si="5"/>
        <v>0.96666666666666667</v>
      </c>
      <c r="N8" s="14">
        <f t="shared" si="6"/>
        <v>438.38333333333333</v>
      </c>
      <c r="O8" s="10" t="s">
        <v>15</v>
      </c>
      <c r="P8" s="11">
        <v>959</v>
      </c>
      <c r="Q8" s="11">
        <v>2.46</v>
      </c>
      <c r="R8" s="12">
        <v>45721</v>
      </c>
      <c r="S8" s="11">
        <v>2359.14</v>
      </c>
      <c r="T8" s="13">
        <f t="shared" si="7"/>
        <v>1.8666666666666667</v>
      </c>
      <c r="U8" s="14">
        <f t="shared" si="8"/>
        <v>4403.7280000000001</v>
      </c>
      <c r="V8" s="10" t="s">
        <v>12</v>
      </c>
      <c r="W8" s="11">
        <v>145</v>
      </c>
      <c r="X8" s="11">
        <v>18.079999999999998</v>
      </c>
      <c r="Y8" s="12">
        <v>45721</v>
      </c>
      <c r="Z8" s="11">
        <v>2621.6</v>
      </c>
      <c r="AA8" s="13">
        <f t="shared" si="9"/>
        <v>0.8666666666666667</v>
      </c>
      <c r="AB8" s="14">
        <f t="shared" si="10"/>
        <v>2272.0533333333333</v>
      </c>
      <c r="AC8" s="7" t="s">
        <v>16</v>
      </c>
      <c r="AD8" s="15">
        <v>110</v>
      </c>
      <c r="AE8" s="15">
        <v>3.72</v>
      </c>
      <c r="AF8" s="16">
        <v>43392</v>
      </c>
      <c r="AG8" s="15">
        <v>409.2</v>
      </c>
      <c r="AH8" s="13">
        <f t="shared" si="0"/>
        <v>77.466666666666669</v>
      </c>
      <c r="AI8" s="14">
        <f t="shared" si="1"/>
        <v>31699.360000000001</v>
      </c>
      <c r="AJ8" s="7" t="s">
        <v>13</v>
      </c>
      <c r="AK8" s="15">
        <v>30</v>
      </c>
      <c r="AL8" s="15">
        <v>10.06</v>
      </c>
      <c r="AM8" s="16">
        <v>45465</v>
      </c>
      <c r="AN8" s="15">
        <v>301.8</v>
      </c>
      <c r="AO8" s="13">
        <f t="shared" si="2"/>
        <v>7.4333333333333336</v>
      </c>
      <c r="AP8" s="17">
        <f t="shared" si="11"/>
        <v>2243.38</v>
      </c>
    </row>
    <row r="9" spans="1:42" x14ac:dyDescent="0.2">
      <c r="A9" s="10" t="s">
        <v>15</v>
      </c>
      <c r="B9" s="11">
        <v>600</v>
      </c>
      <c r="C9" s="11">
        <v>2.46</v>
      </c>
      <c r="D9" s="12">
        <v>45805</v>
      </c>
      <c r="E9" s="11">
        <v>1476</v>
      </c>
      <c r="F9" s="13">
        <f t="shared" si="3"/>
        <v>1.1000000000000001</v>
      </c>
      <c r="G9" s="14">
        <f t="shared" si="4"/>
        <v>1623.6000000000001</v>
      </c>
      <c r="H9" s="10" t="s">
        <v>15</v>
      </c>
      <c r="I9" s="11">
        <v>960</v>
      </c>
      <c r="J9" s="11">
        <v>2.46</v>
      </c>
      <c r="K9" s="12">
        <v>45779</v>
      </c>
      <c r="L9" s="11">
        <v>2361.6</v>
      </c>
      <c r="M9" s="13">
        <f t="shared" si="5"/>
        <v>0.96666666666666667</v>
      </c>
      <c r="N9" s="14">
        <f t="shared" si="6"/>
        <v>2282.88</v>
      </c>
      <c r="O9" s="10" t="s">
        <v>16</v>
      </c>
      <c r="P9" s="11">
        <v>110</v>
      </c>
      <c r="Q9" s="11">
        <v>3.72</v>
      </c>
      <c r="R9" s="12">
        <v>43392</v>
      </c>
      <c r="S9" s="11">
        <v>409.2</v>
      </c>
      <c r="T9" s="13">
        <f>+($O$1-R9)/30</f>
        <v>79.5</v>
      </c>
      <c r="U9" s="14">
        <f t="shared" si="8"/>
        <v>32531.399999999998</v>
      </c>
      <c r="V9" s="10" t="s">
        <v>13</v>
      </c>
      <c r="W9" s="11">
        <v>30</v>
      </c>
      <c r="X9" s="11">
        <v>10.06</v>
      </c>
      <c r="Y9" s="12">
        <v>45465</v>
      </c>
      <c r="Z9" s="11">
        <v>301.8</v>
      </c>
      <c r="AA9" s="13">
        <f t="shared" si="9"/>
        <v>9.4</v>
      </c>
      <c r="AB9" s="14">
        <f t="shared" si="10"/>
        <v>2836.92</v>
      </c>
      <c r="AC9" s="7" t="s">
        <v>17</v>
      </c>
      <c r="AD9" s="15">
        <v>267</v>
      </c>
      <c r="AE9" s="15">
        <v>2.82</v>
      </c>
      <c r="AF9" s="16">
        <v>45465</v>
      </c>
      <c r="AG9" s="15">
        <v>752.94</v>
      </c>
      <c r="AH9" s="13">
        <f t="shared" si="0"/>
        <v>8.3666666666666671</v>
      </c>
      <c r="AI9" s="14">
        <f t="shared" si="1"/>
        <v>6299.5980000000009</v>
      </c>
      <c r="AJ9" s="7" t="s">
        <v>16</v>
      </c>
      <c r="AK9" s="15">
        <v>110</v>
      </c>
      <c r="AL9" s="15">
        <v>3.72</v>
      </c>
      <c r="AM9" s="16">
        <v>43392</v>
      </c>
      <c r="AN9" s="15">
        <v>409.2</v>
      </c>
      <c r="AO9" s="13">
        <f t="shared" si="2"/>
        <v>76.533333333333331</v>
      </c>
      <c r="AP9" s="17">
        <f t="shared" si="11"/>
        <v>31317.439999999999</v>
      </c>
    </row>
    <row r="10" spans="1:42" x14ac:dyDescent="0.2">
      <c r="A10" s="10" t="s">
        <v>18</v>
      </c>
      <c r="B10" s="11">
        <v>340</v>
      </c>
      <c r="C10" s="11">
        <v>4.67</v>
      </c>
      <c r="D10" s="12">
        <v>45805</v>
      </c>
      <c r="E10" s="11">
        <v>1587.8</v>
      </c>
      <c r="F10" s="13">
        <f t="shared" si="3"/>
        <v>1.1000000000000001</v>
      </c>
      <c r="G10" s="14">
        <f t="shared" si="4"/>
        <v>1746.5800000000002</v>
      </c>
      <c r="H10" s="10" t="s">
        <v>16</v>
      </c>
      <c r="I10" s="11">
        <v>109</v>
      </c>
      <c r="J10" s="11">
        <v>3.72</v>
      </c>
      <c r="K10" s="12">
        <v>43392</v>
      </c>
      <c r="L10" s="11">
        <v>405.48</v>
      </c>
      <c r="M10" s="13">
        <f t="shared" si="5"/>
        <v>80.533333333333331</v>
      </c>
      <c r="N10" s="14">
        <f t="shared" si="6"/>
        <v>32654.655999999999</v>
      </c>
      <c r="O10" s="10" t="s">
        <v>17</v>
      </c>
      <c r="P10" s="11">
        <v>27</v>
      </c>
      <c r="Q10" s="11">
        <v>2.82</v>
      </c>
      <c r="R10" s="12">
        <v>45465</v>
      </c>
      <c r="S10" s="11">
        <v>76.14</v>
      </c>
      <c r="T10" s="13">
        <f>+($O$1-R10)/30</f>
        <v>10.4</v>
      </c>
      <c r="U10" s="14">
        <f t="shared" si="8"/>
        <v>791.85599999999999</v>
      </c>
      <c r="V10" s="10" t="s">
        <v>15</v>
      </c>
      <c r="W10" s="11">
        <v>1799</v>
      </c>
      <c r="X10" s="11">
        <v>2.46</v>
      </c>
      <c r="Y10" s="12">
        <v>45721</v>
      </c>
      <c r="Z10" s="11">
        <v>4425.54</v>
      </c>
      <c r="AA10" s="13">
        <f t="shared" si="9"/>
        <v>0.8666666666666667</v>
      </c>
      <c r="AB10" s="14">
        <f t="shared" si="10"/>
        <v>3835.4680000000003</v>
      </c>
      <c r="AC10" s="7" t="s">
        <v>19</v>
      </c>
      <c r="AD10" s="15">
        <v>240</v>
      </c>
      <c r="AE10" s="15">
        <v>2.74</v>
      </c>
      <c r="AF10" s="16">
        <v>45606</v>
      </c>
      <c r="AG10" s="15">
        <v>657.6</v>
      </c>
      <c r="AH10" s="13">
        <f t="shared" si="0"/>
        <v>3.6666666666666665</v>
      </c>
      <c r="AI10" s="14">
        <f t="shared" si="1"/>
        <v>2411.1999999999998</v>
      </c>
      <c r="AJ10" s="7" t="s">
        <v>17</v>
      </c>
      <c r="AK10" s="15">
        <v>527</v>
      </c>
      <c r="AL10" s="15">
        <v>2.82</v>
      </c>
      <c r="AM10" s="16">
        <v>45465</v>
      </c>
      <c r="AN10" s="15">
        <v>1486.14</v>
      </c>
      <c r="AO10" s="13">
        <f t="shared" si="2"/>
        <v>7.4333333333333336</v>
      </c>
      <c r="AP10" s="17">
        <f t="shared" si="11"/>
        <v>11046.974000000002</v>
      </c>
    </row>
    <row r="11" spans="1:42" x14ac:dyDescent="0.2">
      <c r="A11" s="10" t="s">
        <v>19</v>
      </c>
      <c r="B11" s="11">
        <v>238</v>
      </c>
      <c r="C11" s="11">
        <v>2.74</v>
      </c>
      <c r="D11" s="12">
        <v>45606</v>
      </c>
      <c r="E11" s="11">
        <v>652.12</v>
      </c>
      <c r="F11" s="13">
        <f t="shared" si="3"/>
        <v>7.7333333333333334</v>
      </c>
      <c r="G11" s="14">
        <f t="shared" si="4"/>
        <v>5043.0613333333331</v>
      </c>
      <c r="H11" s="10" t="s">
        <v>19</v>
      </c>
      <c r="I11" s="11">
        <v>238</v>
      </c>
      <c r="J11" s="11">
        <v>2.74</v>
      </c>
      <c r="K11" s="12">
        <v>45606</v>
      </c>
      <c r="L11" s="11">
        <v>652.12</v>
      </c>
      <c r="M11" s="13">
        <f t="shared" si="5"/>
        <v>6.7333333333333334</v>
      </c>
      <c r="N11" s="14">
        <f t="shared" si="6"/>
        <v>4390.9413333333332</v>
      </c>
      <c r="O11" s="10" t="s">
        <v>19</v>
      </c>
      <c r="P11" s="11">
        <v>238</v>
      </c>
      <c r="Q11" s="11">
        <v>2.74</v>
      </c>
      <c r="R11" s="12">
        <v>45606</v>
      </c>
      <c r="S11" s="11">
        <v>652.12</v>
      </c>
      <c r="T11" s="13">
        <f t="shared" si="7"/>
        <v>5.7</v>
      </c>
      <c r="U11" s="14">
        <f t="shared" si="8"/>
        <v>3717.0840000000003</v>
      </c>
      <c r="V11" s="10" t="s">
        <v>16</v>
      </c>
      <c r="W11" s="11">
        <v>110</v>
      </c>
      <c r="X11" s="11">
        <v>3.72</v>
      </c>
      <c r="Y11" s="12">
        <v>43392</v>
      </c>
      <c r="Z11" s="11">
        <v>409.2</v>
      </c>
      <c r="AA11" s="13">
        <f t="shared" si="9"/>
        <v>78.5</v>
      </c>
      <c r="AB11" s="14">
        <f t="shared" si="10"/>
        <v>32122.2</v>
      </c>
      <c r="AC11" s="7" t="s">
        <v>20</v>
      </c>
      <c r="AD11" s="15">
        <v>182</v>
      </c>
      <c r="AE11" s="15">
        <v>2.61</v>
      </c>
      <c r="AF11" s="16">
        <v>43392</v>
      </c>
      <c r="AG11" s="15">
        <v>475.02</v>
      </c>
      <c r="AH11" s="13">
        <f t="shared" si="0"/>
        <v>77.466666666666669</v>
      </c>
      <c r="AI11" s="14">
        <f t="shared" si="1"/>
        <v>36798.216</v>
      </c>
      <c r="AJ11" s="7" t="s">
        <v>19</v>
      </c>
      <c r="AK11" s="15">
        <v>240</v>
      </c>
      <c r="AL11" s="15">
        <v>2.74</v>
      </c>
      <c r="AM11" s="16">
        <v>45606</v>
      </c>
      <c r="AN11" s="15">
        <v>657.6</v>
      </c>
      <c r="AO11" s="13">
        <f t="shared" si="2"/>
        <v>2.7333333333333334</v>
      </c>
      <c r="AP11" s="17">
        <f t="shared" si="11"/>
        <v>1797.44</v>
      </c>
    </row>
    <row r="12" spans="1:42" x14ac:dyDescent="0.2">
      <c r="A12" s="10" t="s">
        <v>21</v>
      </c>
      <c r="B12" s="11">
        <v>60</v>
      </c>
      <c r="C12" s="11">
        <v>6.7</v>
      </c>
      <c r="D12" s="12">
        <v>45805</v>
      </c>
      <c r="E12" s="11">
        <v>402</v>
      </c>
      <c r="F12" s="13">
        <f t="shared" si="3"/>
        <v>1.1000000000000001</v>
      </c>
      <c r="G12" s="14">
        <f t="shared" si="4"/>
        <v>442.20000000000005</v>
      </c>
      <c r="H12" s="10" t="s">
        <v>20</v>
      </c>
      <c r="I12" s="11">
        <v>180</v>
      </c>
      <c r="J12" s="11">
        <v>2.61</v>
      </c>
      <c r="K12" s="12">
        <v>43392</v>
      </c>
      <c r="L12" s="11">
        <v>469.8</v>
      </c>
      <c r="M12" s="13">
        <f t="shared" si="5"/>
        <v>80.533333333333331</v>
      </c>
      <c r="N12" s="14">
        <f t="shared" si="6"/>
        <v>37834.559999999998</v>
      </c>
      <c r="O12" s="10" t="s">
        <v>20</v>
      </c>
      <c r="P12" s="11">
        <v>181</v>
      </c>
      <c r="Q12" s="11">
        <v>2.61</v>
      </c>
      <c r="R12" s="12">
        <v>43392</v>
      </c>
      <c r="S12" s="11">
        <v>472.41</v>
      </c>
      <c r="T12" s="13">
        <f t="shared" si="7"/>
        <v>79.5</v>
      </c>
      <c r="U12" s="14">
        <f t="shared" si="8"/>
        <v>37556.595000000001</v>
      </c>
      <c r="V12" s="10" t="s">
        <v>17</v>
      </c>
      <c r="W12" s="11">
        <v>27</v>
      </c>
      <c r="X12" s="11">
        <v>2.82</v>
      </c>
      <c r="Y12" s="12">
        <v>45465</v>
      </c>
      <c r="Z12" s="11">
        <v>76.14</v>
      </c>
      <c r="AA12" s="13">
        <f t="shared" si="9"/>
        <v>9.4</v>
      </c>
      <c r="AB12" s="14">
        <f t="shared" si="10"/>
        <v>715.71600000000001</v>
      </c>
      <c r="AC12" s="7" t="s">
        <v>22</v>
      </c>
      <c r="AD12" s="15">
        <v>357.5</v>
      </c>
      <c r="AE12" s="15">
        <v>6.11</v>
      </c>
      <c r="AF12" s="16">
        <v>45606</v>
      </c>
      <c r="AG12" s="15">
        <v>2184.3249999999998</v>
      </c>
      <c r="AH12" s="13">
        <f t="shared" si="0"/>
        <v>3.6666666666666665</v>
      </c>
      <c r="AI12" s="14">
        <f t="shared" si="1"/>
        <v>8009.1916666666657</v>
      </c>
      <c r="AJ12" s="7" t="s">
        <v>20</v>
      </c>
      <c r="AK12" s="15">
        <v>182</v>
      </c>
      <c r="AL12" s="15">
        <v>2.61</v>
      </c>
      <c r="AM12" s="16">
        <v>43392</v>
      </c>
      <c r="AN12" s="15">
        <v>475.02</v>
      </c>
      <c r="AO12" s="13">
        <f t="shared" si="2"/>
        <v>76.533333333333331</v>
      </c>
      <c r="AP12" s="17">
        <f t="shared" si="11"/>
        <v>36354.863999999994</v>
      </c>
    </row>
    <row r="13" spans="1:42" x14ac:dyDescent="0.2">
      <c r="A13" s="10" t="s">
        <v>23</v>
      </c>
      <c r="B13" s="11">
        <v>60</v>
      </c>
      <c r="C13" s="11">
        <v>4.3</v>
      </c>
      <c r="D13" s="12">
        <v>45805</v>
      </c>
      <c r="E13" s="11">
        <v>258</v>
      </c>
      <c r="F13" s="13">
        <f t="shared" si="3"/>
        <v>1.1000000000000001</v>
      </c>
      <c r="G13" s="14">
        <f t="shared" si="4"/>
        <v>283.8</v>
      </c>
      <c r="H13" s="10" t="s">
        <v>22</v>
      </c>
      <c r="I13" s="11">
        <v>406.5</v>
      </c>
      <c r="J13" s="11">
        <v>6.43</v>
      </c>
      <c r="K13" s="12">
        <v>45779</v>
      </c>
      <c r="L13" s="11">
        <v>2613.7950000000001</v>
      </c>
      <c r="M13" s="13">
        <f t="shared" si="5"/>
        <v>0.96666666666666667</v>
      </c>
      <c r="N13" s="14">
        <f t="shared" si="6"/>
        <v>2526.6685000000002</v>
      </c>
      <c r="O13" s="10" t="s">
        <v>22</v>
      </c>
      <c r="P13" s="11">
        <v>96.5</v>
      </c>
      <c r="Q13" s="11">
        <v>6.11</v>
      </c>
      <c r="R13" s="12">
        <v>45606</v>
      </c>
      <c r="S13" s="11">
        <v>589.61500000000001</v>
      </c>
      <c r="T13" s="13">
        <f t="shared" si="7"/>
        <v>5.7</v>
      </c>
      <c r="U13" s="14">
        <f t="shared" si="8"/>
        <v>3360.8054999999999</v>
      </c>
      <c r="V13" s="10" t="s">
        <v>19</v>
      </c>
      <c r="W13" s="11">
        <v>240</v>
      </c>
      <c r="X13" s="11">
        <v>2.74</v>
      </c>
      <c r="Y13" s="12">
        <v>45606</v>
      </c>
      <c r="Z13" s="11">
        <v>657.6</v>
      </c>
      <c r="AA13" s="13">
        <f t="shared" si="9"/>
        <v>4.7</v>
      </c>
      <c r="AB13" s="14">
        <f t="shared" si="10"/>
        <v>3090.7200000000003</v>
      </c>
      <c r="AC13" s="7" t="s">
        <v>24</v>
      </c>
      <c r="AD13" s="15">
        <v>345</v>
      </c>
      <c r="AE13" s="15">
        <v>6.39</v>
      </c>
      <c r="AF13" s="16">
        <v>45465</v>
      </c>
      <c r="AG13" s="15">
        <v>2204.5500000000002</v>
      </c>
      <c r="AH13" s="13">
        <f t="shared" si="0"/>
        <v>8.3666666666666671</v>
      </c>
      <c r="AI13" s="14">
        <f t="shared" si="1"/>
        <v>18444.735000000004</v>
      </c>
      <c r="AJ13" s="7" t="s">
        <v>25</v>
      </c>
      <c r="AK13" s="15">
        <v>117</v>
      </c>
      <c r="AL13" s="15">
        <v>4.49</v>
      </c>
      <c r="AM13" s="16">
        <v>44691</v>
      </c>
      <c r="AN13" s="15">
        <v>525.33000000000004</v>
      </c>
      <c r="AO13" s="13">
        <f t="shared" si="2"/>
        <v>33.233333333333334</v>
      </c>
      <c r="AP13" s="17">
        <f t="shared" si="11"/>
        <v>17458.467000000001</v>
      </c>
    </row>
    <row r="14" spans="1:42" x14ac:dyDescent="0.2">
      <c r="A14" s="10" t="s">
        <v>22</v>
      </c>
      <c r="B14" s="11">
        <v>660</v>
      </c>
      <c r="C14" s="11">
        <v>6.43</v>
      </c>
      <c r="D14" s="12">
        <v>45805</v>
      </c>
      <c r="E14" s="11">
        <v>4243.8</v>
      </c>
      <c r="F14" s="13">
        <f t="shared" si="3"/>
        <v>1.1000000000000001</v>
      </c>
      <c r="G14" s="14">
        <f t="shared" si="4"/>
        <v>4668.18</v>
      </c>
      <c r="H14" s="10" t="s">
        <v>26</v>
      </c>
      <c r="I14" s="11">
        <v>360</v>
      </c>
      <c r="J14" s="11">
        <v>9.2200000000000006</v>
      </c>
      <c r="K14" s="12">
        <v>45779</v>
      </c>
      <c r="L14" s="11">
        <v>3319.2</v>
      </c>
      <c r="M14" s="13">
        <f t="shared" si="5"/>
        <v>0.96666666666666667</v>
      </c>
      <c r="N14" s="14">
        <f t="shared" si="6"/>
        <v>3208.56</v>
      </c>
      <c r="O14" s="10" t="s">
        <v>27</v>
      </c>
      <c r="P14" s="11">
        <v>120</v>
      </c>
      <c r="Q14" s="11">
        <v>5.83</v>
      </c>
      <c r="R14" s="12">
        <v>45721</v>
      </c>
      <c r="S14" s="11">
        <v>699.6</v>
      </c>
      <c r="T14" s="13">
        <f t="shared" si="7"/>
        <v>1.8666666666666667</v>
      </c>
      <c r="U14" s="14">
        <f t="shared" si="8"/>
        <v>1305.92</v>
      </c>
      <c r="V14" s="10" t="s">
        <v>20</v>
      </c>
      <c r="W14" s="11">
        <v>182</v>
      </c>
      <c r="X14" s="11">
        <v>2.61</v>
      </c>
      <c r="Y14" s="12">
        <v>43392</v>
      </c>
      <c r="Z14" s="11">
        <v>475.02</v>
      </c>
      <c r="AA14" s="13">
        <f t="shared" si="9"/>
        <v>78.5</v>
      </c>
      <c r="AB14" s="14">
        <f t="shared" si="10"/>
        <v>37289.07</v>
      </c>
      <c r="AC14" s="7"/>
      <c r="AD14" s="15"/>
      <c r="AE14" s="15"/>
      <c r="AF14" s="16"/>
      <c r="AG14" s="15"/>
      <c r="AH14" s="13"/>
      <c r="AI14" s="14"/>
      <c r="AJ14" s="7" t="s">
        <v>22</v>
      </c>
      <c r="AK14" s="15">
        <v>927.5</v>
      </c>
      <c r="AL14" s="15">
        <v>6.11</v>
      </c>
      <c r="AM14" s="16">
        <v>45606</v>
      </c>
      <c r="AN14" s="15">
        <v>5667.0249999999996</v>
      </c>
      <c r="AO14" s="13">
        <f t="shared" si="2"/>
        <v>2.7333333333333334</v>
      </c>
      <c r="AP14" s="17">
        <f t="shared" si="11"/>
        <v>15489.868333333332</v>
      </c>
    </row>
    <row r="15" spans="1:42" x14ac:dyDescent="0.2">
      <c r="A15" s="10" t="s">
        <v>26</v>
      </c>
      <c r="B15" s="11">
        <v>590</v>
      </c>
      <c r="C15" s="11">
        <v>9.2200000000000006</v>
      </c>
      <c r="D15" s="12">
        <v>45805</v>
      </c>
      <c r="E15" s="11">
        <v>5439.8</v>
      </c>
      <c r="F15" s="13">
        <f t="shared" si="3"/>
        <v>1.1000000000000001</v>
      </c>
      <c r="G15" s="14">
        <f t="shared" si="4"/>
        <v>5983.7800000000007</v>
      </c>
      <c r="H15" s="10" t="s">
        <v>27</v>
      </c>
      <c r="I15" s="11">
        <v>120</v>
      </c>
      <c r="J15" s="11">
        <v>5.83</v>
      </c>
      <c r="K15" s="12">
        <v>45779</v>
      </c>
      <c r="L15" s="11">
        <v>699.6</v>
      </c>
      <c r="M15" s="13">
        <f t="shared" si="5"/>
        <v>0.96666666666666667</v>
      </c>
      <c r="N15" s="14">
        <f t="shared" si="6"/>
        <v>676.28</v>
      </c>
      <c r="O15" s="10" t="s">
        <v>24</v>
      </c>
      <c r="P15" s="11">
        <v>103</v>
      </c>
      <c r="Q15" s="11">
        <v>6.39</v>
      </c>
      <c r="R15" s="12">
        <v>45465</v>
      </c>
      <c r="S15" s="11">
        <v>658.17</v>
      </c>
      <c r="T15" s="13">
        <f>+($O$1-R15)/30</f>
        <v>10.4</v>
      </c>
      <c r="U15" s="14">
        <f t="shared" si="8"/>
        <v>6844.9679999999998</v>
      </c>
      <c r="V15" s="10" t="s">
        <v>22</v>
      </c>
      <c r="W15" s="11">
        <v>136.5</v>
      </c>
      <c r="X15" s="11">
        <v>6.11</v>
      </c>
      <c r="Y15" s="12">
        <v>45606</v>
      </c>
      <c r="Z15" s="11">
        <v>834.01499999999999</v>
      </c>
      <c r="AA15" s="13">
        <f t="shared" si="9"/>
        <v>4.7</v>
      </c>
      <c r="AB15" s="14">
        <f t="shared" si="10"/>
        <v>3919.8705</v>
      </c>
      <c r="AC15" s="7"/>
      <c r="AD15" s="15"/>
      <c r="AE15" s="15"/>
      <c r="AF15" s="16"/>
      <c r="AG15" s="15"/>
      <c r="AH15" s="13"/>
      <c r="AI15" s="14"/>
      <c r="AJ15" s="7" t="s">
        <v>24</v>
      </c>
      <c r="AK15" s="15">
        <v>345</v>
      </c>
      <c r="AL15" s="15">
        <v>6.39</v>
      </c>
      <c r="AM15" s="16">
        <v>45465</v>
      </c>
      <c r="AN15" s="15">
        <v>2204.5500000000002</v>
      </c>
      <c r="AO15" s="13">
        <f t="shared" si="2"/>
        <v>7.4333333333333336</v>
      </c>
      <c r="AP15" s="17">
        <f t="shared" si="11"/>
        <v>16387.155000000002</v>
      </c>
    </row>
    <row r="16" spans="1:42" x14ac:dyDescent="0.2">
      <c r="A16" s="10" t="s">
        <v>27</v>
      </c>
      <c r="B16" s="11">
        <v>220</v>
      </c>
      <c r="C16" s="11">
        <v>5.83</v>
      </c>
      <c r="D16" s="12">
        <v>45805</v>
      </c>
      <c r="E16" s="11">
        <v>1282.5999999999999</v>
      </c>
      <c r="F16" s="13">
        <f t="shared" si="3"/>
        <v>1.1000000000000001</v>
      </c>
      <c r="G16" s="14">
        <f t="shared" si="4"/>
        <v>1410.8600000000001</v>
      </c>
      <c r="H16" s="10" t="s">
        <v>24</v>
      </c>
      <c r="I16" s="11">
        <v>103</v>
      </c>
      <c r="J16" s="11">
        <v>6.39</v>
      </c>
      <c r="K16" s="12">
        <v>45465</v>
      </c>
      <c r="L16" s="11">
        <v>658.17</v>
      </c>
      <c r="M16" s="13">
        <f t="shared" si="5"/>
        <v>11.433333333333334</v>
      </c>
      <c r="N16" s="14">
        <f t="shared" si="6"/>
        <v>7525.0769999999993</v>
      </c>
      <c r="O16" s="10"/>
      <c r="P16" s="11"/>
      <c r="Q16" s="11"/>
      <c r="R16" s="12"/>
      <c r="S16" s="11"/>
      <c r="T16" s="13"/>
      <c r="U16" s="14"/>
      <c r="V16" s="10" t="s">
        <v>24</v>
      </c>
      <c r="W16" s="11">
        <v>344</v>
      </c>
      <c r="X16" s="11">
        <v>6.39</v>
      </c>
      <c r="Y16" s="12">
        <v>45465</v>
      </c>
      <c r="Z16" s="11">
        <v>2198.16</v>
      </c>
      <c r="AA16" s="13">
        <f t="shared" si="9"/>
        <v>9.4</v>
      </c>
      <c r="AB16" s="14">
        <f>+AA16*Z16</f>
        <v>20662.703999999998</v>
      </c>
      <c r="AC16" s="7"/>
      <c r="AD16" s="15"/>
      <c r="AE16" s="15"/>
      <c r="AF16" s="16"/>
      <c r="AG16" s="15"/>
      <c r="AH16" s="13"/>
      <c r="AI16" s="14"/>
      <c r="AJ16" s="18"/>
      <c r="AK16" s="18"/>
      <c r="AL16" s="18"/>
      <c r="AM16" s="18"/>
      <c r="AN16" s="18"/>
      <c r="AO16" s="18"/>
      <c r="AP16" s="18"/>
    </row>
    <row r="17" spans="1:42" x14ac:dyDescent="0.2">
      <c r="A17" s="10" t="s">
        <v>24</v>
      </c>
      <c r="B17" s="11">
        <v>103</v>
      </c>
      <c r="C17" s="11">
        <v>6.39</v>
      </c>
      <c r="D17" s="12">
        <v>45465</v>
      </c>
      <c r="E17" s="11">
        <v>658.17</v>
      </c>
      <c r="F17" s="13">
        <f t="shared" si="3"/>
        <v>12.433333333333334</v>
      </c>
      <c r="G17" s="14">
        <f t="shared" si="4"/>
        <v>8183.2469999999994</v>
      </c>
      <c r="H17" s="18"/>
      <c r="I17" s="18"/>
      <c r="J17" s="18"/>
      <c r="K17" s="18"/>
      <c r="L17" s="18"/>
      <c r="M17" s="18"/>
      <c r="N17" s="19"/>
      <c r="O17" s="7"/>
      <c r="P17" s="15"/>
      <c r="Q17" s="15"/>
      <c r="R17" s="16"/>
      <c r="S17" s="15"/>
      <c r="T17" s="13"/>
      <c r="U17" s="14"/>
      <c r="V17" s="7"/>
      <c r="W17" s="15"/>
      <c r="X17" s="15"/>
      <c r="Y17" s="16"/>
      <c r="Z17" s="15"/>
      <c r="AA17" s="13"/>
      <c r="AB17" s="14"/>
      <c r="AC17" s="7"/>
      <c r="AD17" s="15"/>
      <c r="AE17" s="15"/>
      <c r="AF17" s="16"/>
      <c r="AG17" s="15"/>
      <c r="AH17" s="13"/>
      <c r="AI17" s="14"/>
      <c r="AJ17" s="18"/>
      <c r="AK17" s="18"/>
      <c r="AL17" s="18"/>
      <c r="AM17" s="18"/>
      <c r="AN17" s="18"/>
      <c r="AO17" s="18"/>
      <c r="AP17" s="18"/>
    </row>
    <row r="18" spans="1:42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  <c r="O18" s="7"/>
      <c r="P18" s="15"/>
      <c r="Q18" s="15"/>
      <c r="R18" s="16"/>
      <c r="S18" s="15"/>
      <c r="T18" s="13"/>
      <c r="U18" s="14"/>
      <c r="V18" s="7"/>
      <c r="W18" s="15"/>
      <c r="X18" s="15"/>
      <c r="Y18" s="16"/>
      <c r="Z18" s="15"/>
      <c r="AA18" s="13"/>
      <c r="AB18" s="14"/>
      <c r="AC18" s="7"/>
      <c r="AD18" s="15"/>
      <c r="AE18" s="15"/>
      <c r="AF18" s="16"/>
      <c r="AG18" s="15"/>
      <c r="AH18" s="13"/>
      <c r="AI18" s="14"/>
      <c r="AJ18" s="18"/>
      <c r="AK18" s="18"/>
      <c r="AL18" s="18"/>
      <c r="AM18" s="18"/>
      <c r="AN18" s="18"/>
      <c r="AO18" s="18"/>
      <c r="AP18" s="18"/>
    </row>
    <row r="19" spans="1:42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7"/>
      <c r="P19" s="15"/>
      <c r="Q19" s="15"/>
      <c r="R19" s="16"/>
      <c r="S19" s="15"/>
      <c r="T19" s="13"/>
      <c r="U19" s="14"/>
      <c r="V19" s="7"/>
      <c r="W19" s="15"/>
      <c r="X19" s="15"/>
      <c r="Y19" s="16"/>
      <c r="Z19" s="15"/>
      <c r="AA19" s="13"/>
      <c r="AB19" s="14"/>
      <c r="AC19" s="7"/>
      <c r="AD19" s="15"/>
      <c r="AE19" s="15"/>
      <c r="AF19" s="16"/>
      <c r="AG19" s="15"/>
      <c r="AH19" s="13"/>
      <c r="AI19" s="14"/>
      <c r="AJ19" s="18"/>
      <c r="AK19" s="18"/>
      <c r="AL19" s="18"/>
      <c r="AM19" s="18"/>
      <c r="AN19" s="18"/>
      <c r="AO19" s="18"/>
      <c r="AP19" s="18"/>
    </row>
    <row r="20" spans="1:42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7"/>
      <c r="P20" s="15"/>
      <c r="Q20" s="15"/>
      <c r="R20" s="16"/>
      <c r="S20" s="15"/>
      <c r="T20" s="13"/>
      <c r="U20" s="14"/>
      <c r="V20" s="7"/>
      <c r="W20" s="15"/>
      <c r="X20" s="15"/>
      <c r="Y20" s="16"/>
      <c r="Z20" s="15"/>
      <c r="AA20" s="13"/>
      <c r="AB20" s="14"/>
      <c r="AC20" s="7"/>
      <c r="AD20" s="15"/>
      <c r="AE20" s="15"/>
      <c r="AF20" s="16"/>
      <c r="AG20" s="15"/>
      <c r="AH20" s="13"/>
      <c r="AI20" s="14"/>
      <c r="AJ20" s="18"/>
      <c r="AK20" s="18"/>
      <c r="AL20" s="18"/>
      <c r="AM20" s="18"/>
      <c r="AN20" s="18"/>
      <c r="AO20" s="18"/>
      <c r="AP20" s="18"/>
    </row>
    <row r="21" spans="1:42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18"/>
      <c r="P21" s="18"/>
      <c r="Q21" s="18"/>
      <c r="R21" s="18"/>
      <c r="S21" s="18"/>
      <c r="T21" s="13"/>
      <c r="U21" s="20"/>
      <c r="V21" s="18"/>
      <c r="W21" s="18"/>
      <c r="X21" s="18"/>
      <c r="Y21" s="18"/>
      <c r="Z21" s="18"/>
      <c r="AA21" s="13"/>
      <c r="AB21" s="20"/>
      <c r="AC21" s="7"/>
      <c r="AD21" s="15"/>
      <c r="AE21" s="15"/>
      <c r="AF21" s="16"/>
      <c r="AG21" s="15"/>
      <c r="AH21" s="13"/>
      <c r="AI21" s="14"/>
      <c r="AJ21" s="18"/>
      <c r="AK21" s="18"/>
      <c r="AL21" s="18"/>
      <c r="AM21" s="18"/>
      <c r="AN21" s="18"/>
      <c r="AO21" s="18"/>
      <c r="AP21" s="18"/>
    </row>
    <row r="22" spans="1:42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18"/>
      <c r="P22" s="18"/>
      <c r="Q22" s="18"/>
      <c r="R22" s="18"/>
      <c r="S22" s="18"/>
      <c r="T22" s="18"/>
      <c r="U22" s="20"/>
      <c r="V22" s="18"/>
      <c r="W22" s="18"/>
      <c r="X22" s="18"/>
      <c r="Y22" s="18"/>
      <c r="Z22" s="18"/>
      <c r="AA22" s="18"/>
      <c r="AB22" s="20"/>
      <c r="AC22" s="2"/>
      <c r="AD22" s="2"/>
      <c r="AE22" s="2"/>
      <c r="AF22" s="2"/>
      <c r="AG22" s="18"/>
      <c r="AH22" s="18"/>
      <c r="AI22" s="20"/>
      <c r="AJ22" s="18"/>
      <c r="AK22" s="18"/>
      <c r="AL22" s="18"/>
      <c r="AM22" s="18"/>
      <c r="AN22" s="18"/>
      <c r="AO22" s="18"/>
      <c r="AP22" s="18"/>
    </row>
    <row r="23" spans="1:4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8"/>
      <c r="P23" s="18"/>
      <c r="Q23" s="18"/>
      <c r="R23" s="18"/>
      <c r="S23" s="18"/>
      <c r="T23" s="18"/>
      <c r="U23" s="20"/>
      <c r="V23" s="18"/>
      <c r="W23" s="18"/>
      <c r="X23" s="18"/>
      <c r="Y23" s="18"/>
      <c r="Z23" s="18"/>
      <c r="AA23" s="18"/>
      <c r="AB23" s="20"/>
      <c r="AC23" s="2"/>
      <c r="AD23" s="2"/>
      <c r="AE23" s="2"/>
      <c r="AF23" s="2"/>
      <c r="AG23" s="18"/>
      <c r="AH23" s="18"/>
      <c r="AI23" s="20"/>
      <c r="AJ23" s="18"/>
      <c r="AK23" s="18"/>
      <c r="AL23" s="18"/>
      <c r="AM23" s="18"/>
      <c r="AN23" s="18"/>
      <c r="AO23" s="18"/>
      <c r="AP23" s="18"/>
    </row>
    <row r="24" spans="1:4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  <c r="O24" s="18"/>
      <c r="P24" s="18"/>
      <c r="Q24" s="18"/>
      <c r="R24" s="18"/>
      <c r="S24" s="18"/>
      <c r="T24" s="18"/>
      <c r="U24" s="20"/>
      <c r="V24" s="18"/>
      <c r="W24" s="18"/>
      <c r="X24" s="18"/>
      <c r="Y24" s="18"/>
      <c r="Z24" s="18"/>
      <c r="AA24" s="18"/>
      <c r="AB24" s="20"/>
      <c r="AC24" s="2"/>
      <c r="AD24" s="2"/>
      <c r="AE24" s="2"/>
      <c r="AF24" s="2"/>
      <c r="AG24" s="18"/>
      <c r="AH24" s="18"/>
      <c r="AI24" s="20"/>
      <c r="AJ24" s="18"/>
      <c r="AK24" s="18"/>
      <c r="AL24" s="18"/>
      <c r="AM24" s="18"/>
      <c r="AN24" s="18"/>
      <c r="AO24" s="18"/>
      <c r="AP24" s="18"/>
    </row>
    <row r="25" spans="1:42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8"/>
      <c r="P25" s="18"/>
      <c r="Q25" s="18"/>
      <c r="R25" s="18"/>
      <c r="S25" s="18"/>
      <c r="T25" s="18"/>
      <c r="U25" s="20"/>
      <c r="V25" s="18"/>
      <c r="W25" s="18"/>
      <c r="X25" s="18"/>
      <c r="Y25" s="18"/>
      <c r="Z25" s="18"/>
      <c r="AA25" s="18"/>
      <c r="AB25" s="20"/>
      <c r="AC25" s="2"/>
      <c r="AD25" s="2"/>
      <c r="AE25" s="2"/>
      <c r="AF25" s="2"/>
      <c r="AG25" s="18"/>
      <c r="AH25" s="18"/>
      <c r="AI25" s="20"/>
      <c r="AJ25" s="18"/>
      <c r="AK25" s="18"/>
      <c r="AL25" s="18"/>
      <c r="AM25" s="18"/>
      <c r="AN25" s="18"/>
      <c r="AO25" s="18"/>
      <c r="AP25" s="18"/>
    </row>
  </sheetData>
  <mergeCells count="6">
    <mergeCell ref="A1:G1"/>
    <mergeCell ref="H1:N1"/>
    <mergeCell ref="O1:U1"/>
    <mergeCell ref="V1:AB1"/>
    <mergeCell ref="AC1:AI1"/>
    <mergeCell ref="AJ1:AP1"/>
  </mergeCells>
  <conditionalFormatting sqref="F4:F17">
    <cfRule type="colorScale" priority="1">
      <colorScale>
        <cfvo type="min"/>
        <cfvo type="max"/>
        <color rgb="FFFCFCFF"/>
        <color rgb="FFF8696B"/>
      </colorScale>
    </cfRule>
    <cfRule type="cellIs" dxfId="6" priority="3" operator="greaterThan">
      <formula>3</formula>
    </cfRule>
  </conditionalFormatting>
  <conditionalFormatting sqref="G4:G17">
    <cfRule type="colorScale" priority="2">
      <colorScale>
        <cfvo type="min"/>
        <cfvo type="max"/>
        <color rgb="FFFCFCFF"/>
        <color rgb="FFF8696B"/>
      </colorScale>
    </cfRule>
  </conditionalFormatting>
  <conditionalFormatting sqref="M4:M16">
    <cfRule type="colorScale" priority="4">
      <colorScale>
        <cfvo type="min"/>
        <cfvo type="max"/>
        <color rgb="FFFCFCFF"/>
        <color rgb="FFF8696B"/>
      </colorScale>
    </cfRule>
    <cfRule type="cellIs" dxfId="5" priority="6" operator="greaterThan">
      <formula>3</formula>
    </cfRule>
  </conditionalFormatting>
  <conditionalFormatting sqref="N4:N16">
    <cfRule type="colorScale" priority="5">
      <colorScale>
        <cfvo type="min"/>
        <cfvo type="max"/>
        <color rgb="FFFCFCFF"/>
        <color rgb="FFF8696B"/>
      </colorScale>
    </cfRule>
  </conditionalFormatting>
  <conditionalFormatting sqref="T4:T15">
    <cfRule type="colorScale" priority="7">
      <colorScale>
        <cfvo type="min"/>
        <cfvo type="max"/>
        <color rgb="FFFCFCFF"/>
        <color rgb="FFF8696B"/>
      </colorScale>
    </cfRule>
    <cfRule type="cellIs" dxfId="4" priority="9" operator="greaterThan">
      <formula>3</formula>
    </cfRule>
  </conditionalFormatting>
  <conditionalFormatting sqref="T16">
    <cfRule type="colorScale" priority="10">
      <colorScale>
        <cfvo type="min"/>
        <cfvo type="max"/>
        <color rgb="FFFCFCFF"/>
        <color rgb="FFF8696B"/>
      </colorScale>
    </cfRule>
    <cfRule type="cellIs" dxfId="3" priority="12" operator="greaterThan">
      <formula>3</formula>
    </cfRule>
  </conditionalFormatting>
  <conditionalFormatting sqref="U4:U15">
    <cfRule type="colorScale" priority="8">
      <colorScale>
        <cfvo type="min"/>
        <cfvo type="max"/>
        <color rgb="FFFCFCFF"/>
        <color rgb="FFF8696B"/>
      </colorScale>
    </cfRule>
  </conditionalFormatting>
  <conditionalFormatting sqref="U16">
    <cfRule type="colorScale" priority="11">
      <colorScale>
        <cfvo type="min"/>
        <cfvo type="max"/>
        <color rgb="FFFCFCFF"/>
        <color rgb="FFF8696B"/>
      </colorScale>
    </cfRule>
  </conditionalFormatting>
  <conditionalFormatting sqref="AA4:AA16">
    <cfRule type="colorScale" priority="13">
      <colorScale>
        <cfvo type="min"/>
        <cfvo type="max"/>
        <color rgb="FFFCFCFF"/>
        <color rgb="FFF8696B"/>
      </colorScale>
    </cfRule>
    <cfRule type="cellIs" dxfId="2" priority="15" operator="greaterThan">
      <formula>3</formula>
    </cfRule>
  </conditionalFormatting>
  <conditionalFormatting sqref="AB4:AB16">
    <cfRule type="colorScale" priority="14">
      <colorScale>
        <cfvo type="min"/>
        <cfvo type="max"/>
        <color rgb="FFFCFCFF"/>
        <color rgb="FFF8696B"/>
      </colorScale>
    </cfRule>
  </conditionalFormatting>
  <conditionalFormatting sqref="AH4:AH13">
    <cfRule type="colorScale" priority="16">
      <colorScale>
        <cfvo type="min"/>
        <cfvo type="max"/>
        <color rgb="FFFCFCFF"/>
        <color rgb="FFF8696B"/>
      </colorScale>
    </cfRule>
    <cfRule type="cellIs" dxfId="1" priority="18" operator="greaterThan">
      <formula>3</formula>
    </cfRule>
  </conditionalFormatting>
  <conditionalFormatting sqref="AI4:AI13">
    <cfRule type="colorScale" priority="17">
      <colorScale>
        <cfvo type="min"/>
        <cfvo type="max"/>
        <color rgb="FFFCFCFF"/>
        <color rgb="FFF8696B"/>
      </colorScale>
    </cfRule>
  </conditionalFormatting>
  <conditionalFormatting sqref="AO4:AO15">
    <cfRule type="colorScale" priority="19">
      <colorScale>
        <cfvo type="min"/>
        <cfvo type="max"/>
        <color rgb="FFFCFCFF"/>
        <color rgb="FFF8696B"/>
      </colorScale>
    </cfRule>
    <cfRule type="cellIs" dxfId="0" priority="21" operator="greaterThan">
      <formula>3</formula>
    </cfRule>
  </conditionalFormatting>
  <conditionalFormatting sqref="AP4:AP15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luciofreixas1897@gmail.com</dc:creator>
  <cp:lastModifiedBy>luciofreixas1897@gmail.com</cp:lastModifiedBy>
  <dcterms:created xsi:type="dcterms:W3CDTF">2025-07-23T14:29:49Z</dcterms:created>
  <dcterms:modified xsi:type="dcterms:W3CDTF">2025-07-23T14:30:50Z</dcterms:modified>
</cp:coreProperties>
</file>